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https://t365cs.sharepoint.com/sites/TS-WORK/DocLib1/HP更新用データ受渡/製品・サービス_申込・ダウンロードコンテンツ(旧サービスサイト)/220624_サービス申込書改訂(差替)/"/>
    </mc:Choice>
  </mc:AlternateContent>
  <xr:revisionPtr revIDLastSave="0" documentId="13_ncr:1_{74EF8632-BE78-47D0-B9A6-7D0FFD45C0B4}" xr6:coauthVersionLast="47" xr6:coauthVersionMax="47" xr10:uidLastSave="{00000000-0000-0000-0000-000000000000}"/>
  <bookViews>
    <workbookView xWindow="28680" yWindow="-120" windowWidth="29040" windowHeight="15840" tabRatio="776" xr2:uid="{00000000-000D-0000-FFFF-FFFF00000000}"/>
  </bookViews>
  <sheets>
    <sheet name="【必須】基本情報" sheetId="50" r:id="rId1"/>
    <sheet name="【任意】基本情報 別紙" sheetId="51" r:id="rId2"/>
    <sheet name="【選択必須】サービス個別(ATI接続)" sheetId="4" r:id="rId3"/>
    <sheet name="【選択必須】サービス個別(Wide接続) ①～⑪" sheetId="27" r:id="rId4"/>
    <sheet name="【選択必須】D.e-NetWide関連設定⑫～⑲" sheetId="28" r:id="rId5"/>
    <sheet name="参考" sheetId="29" r:id="rId6"/>
    <sheet name="(記入例)基本情報" sheetId="52" r:id="rId7"/>
    <sheet name="(記入例)基本情報 別紙" sheetId="53" r:id="rId8"/>
    <sheet name="(記入例) サービス個別(ATI接続)" sheetId="26" r:id="rId9"/>
    <sheet name="(記入例) サービス個別(Wide接続) ①～⑪" sheetId="30" r:id="rId10"/>
    <sheet name="(記入例)D.e-NetWide関連設定⑫～⑲" sheetId="41" r:id="rId11"/>
  </sheets>
  <definedNames>
    <definedName name="_02" hidden="1">#REF!</definedName>
    <definedName name="_1" hidden="1">#REF!</definedName>
    <definedName name="_14DF401_" hidden="1">{"サーバ別",#N/A,FALSE,"業務改造"}</definedName>
    <definedName name="_7DF400_" hidden="1">{"サーバ別",#N/A,FALSE,"業務改造"}</definedName>
    <definedName name="_Key1" hidden="1">#REF!</definedName>
    <definedName name="a" hidden="1">{"'フローチャート'!$A$1:$AO$191"}</definedName>
    <definedName name="AS2DocOpenMode" hidden="1">"AS2DocumentEdit"</definedName>
    <definedName name="d" hidden="1">{"'フローチャート'!$A$1:$AO$191"}</definedName>
    <definedName name="HTML_CodePage" hidden="1">932</definedName>
    <definedName name="HTML_Control" hidden="1">{"'フローチャート'!$A$1:$AO$191"}</definedName>
    <definedName name="HTML_Control2"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"[フォーム.xls]用紙!$A$1:$J$198"</definedName>
    <definedName name="HTML1_10" hidden="1">""</definedName>
    <definedName name="HTML1_11" hidden="1">1</definedName>
    <definedName name="HTML1_12" hidden="1">"w:\MyHTML.htm"</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Count" hidden="1">1</definedName>
    <definedName name="ｊｆｋｌだｊｌｋ" hidden="1">{"'フローチャート'!$A$1:$AO$191"}</definedName>
    <definedName name="_xlnm.Print_Area" localSheetId="8">'(記入例) サービス個別(ATI接続)'!$A$1:$AL$128</definedName>
    <definedName name="_xlnm.Print_Area" localSheetId="9">'(記入例) サービス個別(Wide接続) ①～⑪'!$A$1:$AL$129</definedName>
    <definedName name="_xlnm.Print_Area" localSheetId="10">'(記入例)D.e-NetWide関連設定⑫～⑲'!$A$1:$AL$100</definedName>
    <definedName name="_xlnm.Print_Area" localSheetId="6">'(記入例)基本情報'!$A$1:$AL$118</definedName>
    <definedName name="_xlnm.Print_Area" localSheetId="7">'(記入例)基本情報 別紙'!$A$1:$AL$38</definedName>
    <definedName name="_xlnm.Print_Area" localSheetId="4">'【選択必須】D.e-NetWide関連設定⑫～⑲'!$A$1:$AL$100</definedName>
    <definedName name="_xlnm.Print_Area" localSheetId="2">'【選択必須】サービス個別(ATI接続)'!$A$1:$AL$125</definedName>
    <definedName name="_xlnm.Print_Area" localSheetId="3">'【選択必須】サービス個別(Wide接続) ①～⑪'!$A$1:$AL$125</definedName>
    <definedName name="_xlnm.Print_Area" localSheetId="1">'【任意】基本情報 別紙'!$A$1:$AL$38</definedName>
    <definedName name="_xlnm.Print_Area" localSheetId="0">【必須】基本情報!$A$1:$AL$118</definedName>
    <definedName name="_xlnm.Print_Area" localSheetId="5">参考!$A$1:$AL$76</definedName>
    <definedName name="test1" hidden="1">{"'フローチャート'!$A$1:$AO$191"}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6" i="53" l="1"/>
  <c r="AP35" i="53"/>
  <c r="AO25" i="53"/>
  <c r="AO24" i="53"/>
  <c r="AO23" i="53"/>
  <c r="AO22" i="53"/>
  <c r="AO20" i="53"/>
  <c r="AO19" i="53"/>
  <c r="AO18" i="53"/>
  <c r="AO17" i="53"/>
  <c r="AO16" i="53"/>
  <c r="AO15" i="53"/>
  <c r="AO14" i="53"/>
  <c r="AO12" i="53"/>
  <c r="AO11" i="53"/>
  <c r="AK6" i="53"/>
  <c r="I112" i="52"/>
  <c r="AV111" i="52"/>
  <c r="AO101" i="52"/>
  <c r="AO100" i="52"/>
  <c r="AO99" i="52"/>
  <c r="AR98" i="52"/>
  <c r="AO98" i="52"/>
  <c r="AR96" i="52"/>
  <c r="AO96" i="52"/>
  <c r="K95" i="52"/>
  <c r="AV94" i="52"/>
  <c r="AO84" i="52"/>
  <c r="AO83" i="52"/>
  <c r="AO82" i="52"/>
  <c r="AO80" i="52"/>
  <c r="AO79" i="52"/>
  <c r="AO78" i="52"/>
  <c r="AO77" i="52"/>
  <c r="AO76" i="52"/>
  <c r="AO75" i="52"/>
  <c r="AO73" i="52"/>
  <c r="AO72" i="52"/>
  <c r="AO71" i="52"/>
  <c r="AO55" i="52"/>
  <c r="AQ54" i="52"/>
  <c r="AO54" i="52"/>
  <c r="AQ53" i="52"/>
  <c r="AO53" i="52"/>
  <c r="AR31" i="52"/>
  <c r="AO31" i="52"/>
  <c r="I30" i="52"/>
  <c r="AV29" i="52"/>
  <c r="AU13" i="52"/>
  <c r="AR13" i="52"/>
  <c r="AO13" i="52"/>
  <c r="K36" i="51"/>
  <c r="AP35" i="51"/>
  <c r="AO25" i="51"/>
  <c r="AO24" i="51"/>
  <c r="AO23" i="51"/>
  <c r="AO22" i="51"/>
  <c r="AO20" i="51"/>
  <c r="AO19" i="51"/>
  <c r="AO18" i="51"/>
  <c r="AO17" i="51"/>
  <c r="AO16" i="51"/>
  <c r="AO15" i="51"/>
  <c r="AO14" i="51"/>
  <c r="AO12" i="51"/>
  <c r="AO11" i="51"/>
  <c r="AK6" i="51"/>
  <c r="I112" i="50"/>
  <c r="AV111" i="50"/>
  <c r="AO101" i="50"/>
  <c r="AO100" i="50"/>
  <c r="AO99" i="50"/>
  <c r="AR98" i="50"/>
  <c r="AO98" i="50"/>
  <c r="AR96" i="50"/>
  <c r="AO96" i="50"/>
  <c r="K95" i="50"/>
  <c r="AV94" i="50"/>
  <c r="AO84" i="50"/>
  <c r="AO83" i="50"/>
  <c r="AO82" i="50"/>
  <c r="AO80" i="50"/>
  <c r="AO79" i="50"/>
  <c r="AO78" i="50"/>
  <c r="AO77" i="50"/>
  <c r="AO76" i="50"/>
  <c r="AO75" i="50"/>
  <c r="AO73" i="50"/>
  <c r="AO72" i="50"/>
  <c r="AO71" i="50"/>
  <c r="AO55" i="50"/>
  <c r="AQ54" i="50"/>
  <c r="AO54" i="50"/>
  <c r="AQ53" i="50"/>
  <c r="AO53" i="50"/>
  <c r="AR31" i="50"/>
  <c r="AO31" i="50"/>
  <c r="I30" i="50"/>
  <c r="AV29" i="50"/>
  <c r="AU13" i="50"/>
  <c r="AR13" i="50"/>
  <c r="AO13" i="50"/>
  <c r="AO8" i="27" l="1"/>
  <c r="AO8" i="4"/>
  <c r="AO18" i="28" l="1"/>
  <c r="AO16" i="28"/>
  <c r="P46" i="41" l="1"/>
  <c r="P44" i="41"/>
  <c r="P42" i="41"/>
  <c r="P40" i="41"/>
  <c r="AT67" i="41"/>
  <c r="AT68" i="41" s="1"/>
  <c r="AT69" i="41" s="1"/>
  <c r="AT70" i="41" s="1"/>
  <c r="AT71" i="41" s="1"/>
  <c r="AT72" i="41" s="1"/>
  <c r="AT73" i="41" s="1"/>
  <c r="AT74" i="41" s="1"/>
  <c r="AT75" i="41" s="1"/>
  <c r="AT76" i="41" s="1"/>
  <c r="AT77" i="41" s="1"/>
  <c r="AT78" i="41" s="1"/>
  <c r="AT79" i="41" s="1"/>
  <c r="AT80" i="41" s="1"/>
  <c r="AT81" i="41" s="1"/>
  <c r="AT82" i="41" s="1"/>
  <c r="AT83" i="41" s="1"/>
  <c r="AT84" i="41" s="1"/>
  <c r="AT85" i="41" s="1"/>
  <c r="AT86" i="41" s="1"/>
  <c r="AT87" i="41" s="1"/>
  <c r="AT88" i="41" s="1"/>
  <c r="AT89" i="41" s="1"/>
  <c r="AT90" i="41" s="1"/>
  <c r="AT91" i="41" s="1"/>
  <c r="AT92" i="41" s="1"/>
  <c r="AT93" i="41" s="1"/>
  <c r="AT94" i="41" s="1"/>
  <c r="AT95" i="41" s="1"/>
  <c r="AT96" i="41" s="1"/>
  <c r="AT97" i="41" s="1"/>
  <c r="AT64" i="41"/>
  <c r="AT65" i="41" s="1"/>
  <c r="AT66" i="41" s="1"/>
  <c r="AO64" i="41"/>
  <c r="AT62" i="41"/>
  <c r="AT63" i="41" s="1"/>
  <c r="AS61" i="41"/>
  <c r="AO61" i="41"/>
  <c r="AS60" i="41"/>
  <c r="AO60" i="41"/>
  <c r="AT59" i="41"/>
  <c r="AT60" i="41" s="1"/>
  <c r="AT61" i="41" s="1"/>
  <c r="AO59" i="41"/>
  <c r="AO57" i="41"/>
  <c r="AO56" i="41"/>
  <c r="AO55" i="41"/>
  <c r="AO54" i="41"/>
  <c r="AO53" i="41"/>
  <c r="AO52" i="41"/>
  <c r="AO46" i="41"/>
  <c r="AO45" i="41"/>
  <c r="AO44" i="41"/>
  <c r="AO43" i="41"/>
  <c r="AO42" i="41"/>
  <c r="AO41" i="41"/>
  <c r="AO40" i="41"/>
  <c r="AO39" i="41"/>
  <c r="AO38" i="41"/>
  <c r="AO37" i="41"/>
  <c r="AO17" i="41"/>
  <c r="AT16" i="41"/>
  <c r="AP17" i="41" s="1"/>
  <c r="J17" i="41" s="1"/>
  <c r="AO16" i="41"/>
  <c r="AO10" i="41"/>
  <c r="AO9" i="41"/>
  <c r="AK6" i="41"/>
  <c r="AP16" i="41" l="1"/>
  <c r="J16" i="41" s="1"/>
  <c r="AT16" i="28"/>
  <c r="AP16" i="28" s="1"/>
  <c r="J16" i="28" s="1"/>
  <c r="AP18" i="28" l="1"/>
  <c r="J18" i="28" s="1"/>
  <c r="AK6" i="27"/>
  <c r="AK6" i="30" l="1"/>
  <c r="AK6" i="26"/>
  <c r="AK6" i="28"/>
  <c r="AK6" i="29" l="1"/>
  <c r="AO83" i="30" l="1"/>
  <c r="AO82" i="30"/>
  <c r="AO81" i="30"/>
  <c r="AO80" i="30"/>
  <c r="AO79" i="30"/>
  <c r="AO78" i="30"/>
  <c r="AO77" i="30"/>
  <c r="AO76" i="30"/>
  <c r="AO75" i="30"/>
  <c r="AO74" i="30"/>
  <c r="AO68" i="30"/>
  <c r="AO67" i="30"/>
  <c r="AO60" i="30"/>
  <c r="AO59" i="30"/>
  <c r="AO58" i="30"/>
  <c r="AO50" i="30"/>
  <c r="AO49" i="30"/>
  <c r="AO48" i="30"/>
  <c r="AO47" i="30"/>
  <c r="AO46" i="30"/>
  <c r="AO45" i="30"/>
  <c r="AI36" i="30"/>
  <c r="AQ35" i="30"/>
  <c r="AN35" i="30"/>
  <c r="AA34" i="30"/>
  <c r="U34" i="30"/>
  <c r="O34" i="30"/>
  <c r="I34" i="30"/>
  <c r="AZ29" i="30"/>
  <c r="AU29" i="30" s="1"/>
  <c r="AY29" i="30"/>
  <c r="AT29" i="30" s="1"/>
  <c r="AX29" i="30"/>
  <c r="AS29" i="30" s="1"/>
  <c r="AW29" i="30"/>
  <c r="AR29" i="30" s="1"/>
  <c r="AV29" i="30"/>
  <c r="AQ29" i="30" s="1"/>
  <c r="AP29" i="30"/>
  <c r="AZ28" i="30"/>
  <c r="AY28" i="30"/>
  <c r="AT28" i="30" s="1"/>
  <c r="AX28" i="30"/>
  <c r="AS28" i="30" s="1"/>
  <c r="AW28" i="30"/>
  <c r="AR28" i="30" s="1"/>
  <c r="AV28" i="30"/>
  <c r="AQ28" i="30" s="1"/>
  <c r="AU28" i="30"/>
  <c r="AP28" i="30"/>
  <c r="AZ27" i="30"/>
  <c r="AY27" i="30"/>
  <c r="AT27" i="30" s="1"/>
  <c r="AX27" i="30"/>
  <c r="AS27" i="30" s="1"/>
  <c r="AW27" i="30"/>
  <c r="AR27" i="30" s="1"/>
  <c r="AV27" i="30"/>
  <c r="AQ27" i="30" s="1"/>
  <c r="AU27" i="30"/>
  <c r="AP27" i="30"/>
  <c r="AA27" i="30"/>
  <c r="R27" i="30"/>
  <c r="I27" i="30"/>
  <c r="AQ24" i="30"/>
  <c r="AO24" i="30"/>
  <c r="C24" i="30"/>
  <c r="AO17" i="30"/>
  <c r="AO16" i="30"/>
  <c r="AO15" i="30"/>
  <c r="AO14" i="30"/>
  <c r="AO13" i="30"/>
  <c r="AO12" i="30"/>
  <c r="AO11" i="30"/>
  <c r="AO10" i="30"/>
  <c r="AO9" i="30"/>
  <c r="AT67" i="28"/>
  <c r="AT68" i="28" s="1"/>
  <c r="AT69" i="28" s="1"/>
  <c r="AT70" i="28" s="1"/>
  <c r="AT71" i="28" s="1"/>
  <c r="AT72" i="28" s="1"/>
  <c r="AT73" i="28" s="1"/>
  <c r="AT74" i="28" s="1"/>
  <c r="AT75" i="28" s="1"/>
  <c r="AT76" i="28" s="1"/>
  <c r="AT77" i="28" s="1"/>
  <c r="AT78" i="28" s="1"/>
  <c r="AT79" i="28" s="1"/>
  <c r="AT80" i="28" s="1"/>
  <c r="AT81" i="28" s="1"/>
  <c r="AT82" i="28" s="1"/>
  <c r="AT83" i="28" s="1"/>
  <c r="AT84" i="28" s="1"/>
  <c r="AT85" i="28" s="1"/>
  <c r="AT86" i="28" s="1"/>
  <c r="AT87" i="28" s="1"/>
  <c r="AT88" i="28" s="1"/>
  <c r="AT89" i="28" s="1"/>
  <c r="AT90" i="28" s="1"/>
  <c r="AT91" i="28" s="1"/>
  <c r="AT92" i="28" s="1"/>
  <c r="AT93" i="28" s="1"/>
  <c r="AT94" i="28" s="1"/>
  <c r="AT95" i="28" s="1"/>
  <c r="AT96" i="28" s="1"/>
  <c r="AT97" i="28" s="1"/>
  <c r="AT64" i="28"/>
  <c r="AT65" i="28" s="1"/>
  <c r="AT66" i="28" s="1"/>
  <c r="AO64" i="28"/>
  <c r="AT62" i="28"/>
  <c r="AT63" i="28" s="1"/>
  <c r="AS61" i="28"/>
  <c r="AO61" i="28"/>
  <c r="AS60" i="28"/>
  <c r="AO60" i="28"/>
  <c r="AT59" i="28"/>
  <c r="AT60" i="28" s="1"/>
  <c r="AT61" i="28" s="1"/>
  <c r="AO59" i="28"/>
  <c r="AO57" i="28"/>
  <c r="AO56" i="28"/>
  <c r="AO55" i="28"/>
  <c r="AO54" i="28"/>
  <c r="AO53" i="28"/>
  <c r="AO52" i="28"/>
  <c r="AO46" i="28"/>
  <c r="P46" i="28"/>
  <c r="AO45" i="28"/>
  <c r="AO44" i="28"/>
  <c r="P44" i="28"/>
  <c r="AO43" i="28"/>
  <c r="AO42" i="28"/>
  <c r="P42" i="28"/>
  <c r="AO41" i="28"/>
  <c r="AO40" i="28"/>
  <c r="P40" i="28"/>
  <c r="AO39" i="28"/>
  <c r="AO38" i="28"/>
  <c r="P38" i="28"/>
  <c r="AO37" i="28"/>
  <c r="AO10" i="28"/>
  <c r="AO9" i="28"/>
  <c r="AO82" i="27"/>
  <c r="AO81" i="27"/>
  <c r="AO80" i="27"/>
  <c r="AO79" i="27"/>
  <c r="AO78" i="27"/>
  <c r="AO77" i="27"/>
  <c r="AO76" i="27"/>
  <c r="AO75" i="27"/>
  <c r="AO74" i="27"/>
  <c r="AO73" i="27"/>
  <c r="AO68" i="27"/>
  <c r="AO67" i="27"/>
  <c r="AO60" i="27"/>
  <c r="AO59" i="27"/>
  <c r="AO58" i="27"/>
  <c r="AO50" i="27"/>
  <c r="AO49" i="27"/>
  <c r="AO48" i="27"/>
  <c r="AO47" i="27"/>
  <c r="AO46" i="27"/>
  <c r="AO45" i="27"/>
  <c r="AI36" i="27"/>
  <c r="AQ35" i="27"/>
  <c r="AN35" i="27"/>
  <c r="AA34" i="27"/>
  <c r="U34" i="27"/>
  <c r="O34" i="27"/>
  <c r="I34" i="27"/>
  <c r="AZ29" i="27"/>
  <c r="AU29" i="27" s="1"/>
  <c r="AY29" i="27"/>
  <c r="AT29" i="27" s="1"/>
  <c r="AX29" i="27"/>
  <c r="AS29" i="27" s="1"/>
  <c r="AW29" i="27"/>
  <c r="AR29" i="27" s="1"/>
  <c r="AV29" i="27"/>
  <c r="AQ29" i="27" s="1"/>
  <c r="AP29" i="27"/>
  <c r="AZ28" i="27"/>
  <c r="AU28" i="27" s="1"/>
  <c r="AY28" i="27"/>
  <c r="AT28" i="27" s="1"/>
  <c r="AX28" i="27"/>
  <c r="AS28" i="27" s="1"/>
  <c r="AW28" i="27"/>
  <c r="AR28" i="27" s="1"/>
  <c r="AV28" i="27"/>
  <c r="AQ28" i="27" s="1"/>
  <c r="AP28" i="27"/>
  <c r="AZ27" i="27"/>
  <c r="AU27" i="27" s="1"/>
  <c r="AY27" i="27"/>
  <c r="AX27" i="27"/>
  <c r="AS27" i="27" s="1"/>
  <c r="AW27" i="27"/>
  <c r="AR27" i="27" s="1"/>
  <c r="AV27" i="27"/>
  <c r="AQ27" i="27" s="1"/>
  <c r="AT27" i="27"/>
  <c r="AP27" i="27"/>
  <c r="AA27" i="27"/>
  <c r="R27" i="27"/>
  <c r="I27" i="27"/>
  <c r="AQ24" i="27"/>
  <c r="AO24" i="27"/>
  <c r="C24" i="27"/>
  <c r="AO17" i="27"/>
  <c r="AO16" i="27"/>
  <c r="AO15" i="27"/>
  <c r="AO14" i="27"/>
  <c r="AO13" i="27"/>
  <c r="AO12" i="27"/>
  <c r="AO11" i="27"/>
  <c r="AO10" i="27"/>
  <c r="AO9" i="27"/>
  <c r="AO27" i="27" l="1"/>
  <c r="AO28" i="27"/>
  <c r="AO29" i="27"/>
  <c r="AO28" i="30"/>
  <c r="AO29" i="30"/>
  <c r="AO27" i="30"/>
  <c r="AO96" i="26"/>
  <c r="AO95" i="26"/>
  <c r="AO94" i="26"/>
  <c r="AO93" i="26"/>
  <c r="AO92" i="26"/>
  <c r="AO91" i="26"/>
  <c r="AO90" i="26"/>
  <c r="AO89" i="26"/>
  <c r="AO88" i="26"/>
  <c r="AO87" i="26"/>
  <c r="AO86" i="26"/>
  <c r="AO85" i="26"/>
  <c r="AO84" i="26"/>
  <c r="AO83" i="26"/>
  <c r="AO82" i="26"/>
  <c r="AO81" i="26"/>
  <c r="AO80" i="26"/>
  <c r="AO79" i="26"/>
  <c r="AO78" i="26"/>
  <c r="AO77" i="26"/>
  <c r="AS70" i="26"/>
  <c r="AQ70" i="26"/>
  <c r="AO70" i="26"/>
  <c r="AS69" i="26"/>
  <c r="AQ69" i="26"/>
  <c r="AO69" i="26"/>
  <c r="AS68" i="26"/>
  <c r="AQ68" i="26"/>
  <c r="AO68" i="26"/>
  <c r="AS67" i="26"/>
  <c r="AQ67" i="26"/>
  <c r="AO67" i="26"/>
  <c r="AS66" i="26"/>
  <c r="AQ66" i="26"/>
  <c r="AO66" i="26"/>
  <c r="AS65" i="26"/>
  <c r="AQ65" i="26"/>
  <c r="AO65" i="26"/>
  <c r="AS64" i="26"/>
  <c r="AQ64" i="26"/>
  <c r="AO64" i="26"/>
  <c r="AS63" i="26"/>
  <c r="AQ63" i="26"/>
  <c r="AO63" i="26"/>
  <c r="AS62" i="26"/>
  <c r="AQ62" i="26"/>
  <c r="AO62" i="26"/>
  <c r="AS61" i="26"/>
  <c r="AQ61" i="26"/>
  <c r="AO61" i="26"/>
  <c r="AS60" i="26"/>
  <c r="AQ60" i="26"/>
  <c r="AO60" i="26"/>
  <c r="AS59" i="26"/>
  <c r="AQ59" i="26"/>
  <c r="AO59" i="26"/>
  <c r="AS58" i="26"/>
  <c r="AQ58" i="26"/>
  <c r="AO58" i="26"/>
  <c r="AS57" i="26"/>
  <c r="AQ57" i="26"/>
  <c r="AO57" i="26"/>
  <c r="AS56" i="26"/>
  <c r="AQ56" i="26"/>
  <c r="AO56" i="26"/>
  <c r="AS55" i="26"/>
  <c r="AQ55" i="26"/>
  <c r="AO55" i="26"/>
  <c r="AS54" i="26"/>
  <c r="AQ54" i="26"/>
  <c r="AO54" i="26"/>
  <c r="AS53" i="26"/>
  <c r="AQ53" i="26"/>
  <c r="AO53" i="26"/>
  <c r="AS52" i="26"/>
  <c r="AQ52" i="26"/>
  <c r="AO52" i="26"/>
  <c r="AS51" i="26"/>
  <c r="AQ51" i="26"/>
  <c r="AO51" i="26"/>
  <c r="AO45" i="26"/>
  <c r="AO44" i="26"/>
  <c r="AO43" i="26"/>
  <c r="AO42" i="26"/>
  <c r="AO41" i="26"/>
  <c r="AO40" i="26"/>
  <c r="AO31" i="26"/>
  <c r="AO30" i="26"/>
  <c r="AO29" i="26"/>
  <c r="C29" i="26"/>
  <c r="AZ24" i="26"/>
  <c r="AU24" i="26" s="1"/>
  <c r="AY24" i="26"/>
  <c r="AT24" i="26" s="1"/>
  <c r="AX24" i="26"/>
  <c r="AS24" i="26" s="1"/>
  <c r="AW24" i="26"/>
  <c r="AR24" i="26" s="1"/>
  <c r="AV24" i="26"/>
  <c r="AQ24" i="26" s="1"/>
  <c r="AP24" i="26"/>
  <c r="AZ23" i="26"/>
  <c r="AU23" i="26" s="1"/>
  <c r="AY23" i="26"/>
  <c r="AT23" i="26" s="1"/>
  <c r="AX23" i="26"/>
  <c r="AS23" i="26" s="1"/>
  <c r="AW23" i="26"/>
  <c r="AR23" i="26" s="1"/>
  <c r="AV23" i="26"/>
  <c r="AQ23" i="26" s="1"/>
  <c r="AP23" i="26"/>
  <c r="AZ22" i="26"/>
  <c r="AU22" i="26" s="1"/>
  <c r="AY22" i="26"/>
  <c r="AT22" i="26" s="1"/>
  <c r="AX22" i="26"/>
  <c r="AS22" i="26" s="1"/>
  <c r="AW22" i="26"/>
  <c r="AR22" i="26" s="1"/>
  <c r="AV22" i="26"/>
  <c r="AQ22" i="26" s="1"/>
  <c r="AP22" i="26"/>
  <c r="AA22" i="26"/>
  <c r="R22" i="26"/>
  <c r="I22" i="26"/>
  <c r="AO16" i="26"/>
  <c r="AO15" i="26"/>
  <c r="AO14" i="26"/>
  <c r="AO13" i="26"/>
  <c r="AO12" i="26"/>
  <c r="AO11" i="26"/>
  <c r="AO10" i="26"/>
  <c r="AO9" i="26"/>
  <c r="AO24" i="26" l="1"/>
  <c r="AO22" i="26"/>
  <c r="AO23" i="26"/>
  <c r="AS66" i="4" l="1"/>
  <c r="AQ66" i="4"/>
  <c r="AO66" i="4"/>
  <c r="AS65" i="4"/>
  <c r="AQ65" i="4"/>
  <c r="AO65" i="4"/>
  <c r="AS64" i="4"/>
  <c r="AQ64" i="4"/>
  <c r="AO64" i="4"/>
  <c r="AS63" i="4"/>
  <c r="AQ63" i="4"/>
  <c r="AO63" i="4"/>
  <c r="AS62" i="4"/>
  <c r="AQ62" i="4"/>
  <c r="AO62" i="4"/>
  <c r="AS61" i="4"/>
  <c r="AQ61" i="4"/>
  <c r="AO61" i="4"/>
  <c r="I22" i="4" l="1"/>
  <c r="C29" i="4"/>
  <c r="AA22" i="4"/>
  <c r="R22" i="4"/>
  <c r="AO15" i="4"/>
  <c r="AO10" i="4"/>
  <c r="AO16" i="4" l="1"/>
  <c r="AO14" i="4"/>
  <c r="AO13" i="4"/>
  <c r="AO12" i="4"/>
  <c r="AO11" i="4"/>
  <c r="AO9" i="4"/>
  <c r="AO29" i="4"/>
  <c r="AO95" i="4" l="1"/>
  <c r="AO96" i="4"/>
  <c r="AO79" i="4"/>
  <c r="AO80" i="4"/>
  <c r="AO81" i="4"/>
  <c r="AO82" i="4"/>
  <c r="AO83" i="4"/>
  <c r="AO84" i="4"/>
  <c r="AO85" i="4"/>
  <c r="AO86" i="4"/>
  <c r="AO87" i="4"/>
  <c r="AO88" i="4"/>
  <c r="AO89" i="4"/>
  <c r="AO90" i="4"/>
  <c r="AO91" i="4"/>
  <c r="AO92" i="4"/>
  <c r="AO93" i="4"/>
  <c r="AO94" i="4"/>
  <c r="AO78" i="4"/>
  <c r="AO77" i="4"/>
  <c r="AO70" i="4"/>
  <c r="AO45" i="4"/>
  <c r="AO44" i="4"/>
  <c r="AO43" i="4"/>
  <c r="AO42" i="4"/>
  <c r="AO41" i="4"/>
  <c r="AO40" i="4"/>
  <c r="AO51" i="4"/>
  <c r="AQ51" i="4"/>
  <c r="AS51" i="4"/>
  <c r="AO69" i="4"/>
  <c r="AQ69" i="4"/>
  <c r="AS69" i="4"/>
  <c r="AQ70" i="4"/>
  <c r="AS70" i="4"/>
  <c r="AO53" i="4"/>
  <c r="AQ53" i="4"/>
  <c r="AS53" i="4"/>
  <c r="AO54" i="4"/>
  <c r="AQ54" i="4"/>
  <c r="AS54" i="4"/>
  <c r="AO55" i="4"/>
  <c r="AQ55" i="4"/>
  <c r="AS55" i="4"/>
  <c r="AO56" i="4"/>
  <c r="AQ56" i="4"/>
  <c r="AS56" i="4"/>
  <c r="AO57" i="4"/>
  <c r="AQ57" i="4"/>
  <c r="AS57" i="4"/>
  <c r="AO58" i="4"/>
  <c r="AQ58" i="4"/>
  <c r="AS58" i="4"/>
  <c r="AO59" i="4"/>
  <c r="AQ59" i="4"/>
  <c r="AS59" i="4"/>
  <c r="AO60" i="4"/>
  <c r="AQ60" i="4"/>
  <c r="AS60" i="4"/>
  <c r="AO67" i="4"/>
  <c r="AQ67" i="4"/>
  <c r="AS67" i="4"/>
  <c r="AO68" i="4"/>
  <c r="AQ68" i="4"/>
  <c r="AS68" i="4"/>
  <c r="AS52" i="4"/>
  <c r="AQ52" i="4"/>
  <c r="AO52" i="4"/>
  <c r="AO31" i="4" l="1"/>
  <c r="AO30" i="4"/>
  <c r="AZ24" i="4" l="1"/>
  <c r="AU24" i="4" s="1"/>
  <c r="AY24" i="4"/>
  <c r="AT24" i="4" s="1"/>
  <c r="AX24" i="4"/>
  <c r="AS24" i="4" s="1"/>
  <c r="AW24" i="4"/>
  <c r="AR24" i="4" s="1"/>
  <c r="AV24" i="4"/>
  <c r="AQ24" i="4" s="1"/>
  <c r="AP24" i="4"/>
  <c r="AZ23" i="4"/>
  <c r="AU23" i="4" s="1"/>
  <c r="AY23" i="4"/>
  <c r="AT23" i="4" s="1"/>
  <c r="AX23" i="4"/>
  <c r="AS23" i="4" s="1"/>
  <c r="AW23" i="4"/>
  <c r="AR23" i="4" s="1"/>
  <c r="AV23" i="4"/>
  <c r="AQ23" i="4" s="1"/>
  <c r="AP23" i="4"/>
  <c r="AZ22" i="4"/>
  <c r="AU22" i="4" s="1"/>
  <c r="AY22" i="4"/>
  <c r="AT22" i="4" s="1"/>
  <c r="AX22" i="4"/>
  <c r="AS22" i="4" s="1"/>
  <c r="AW22" i="4"/>
  <c r="AR22" i="4" s="1"/>
  <c r="AV22" i="4"/>
  <c r="AQ22" i="4" s="1"/>
  <c r="AP22" i="4"/>
  <c r="AO24" i="4" l="1"/>
  <c r="AO23" i="4"/>
  <c r="AO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4A253E4D-EF2D-49CB-B1FB-9BDC416222EE}">
      <text>
        <r>
          <rPr>
            <b/>
            <sz val="10"/>
            <color indexed="62"/>
            <rFont val="Meiryo UI"/>
            <family val="3"/>
            <charset val="128"/>
          </rPr>
          <t>◆西暦で記入願います。
　例：2020/1/1
　※「2020年1月1日」と表示されます。</t>
        </r>
      </text>
    </comment>
    <comment ref="P13" authorId="0" shapeId="0" xr:uid="{83F6DB1D-D431-44D5-A949-55C0ECC1EEFA}">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43E8A2A4-4A49-497D-9AB8-8E500D8C7C2B}">
      <text>
        <r>
          <rPr>
            <b/>
            <sz val="10"/>
            <color indexed="62"/>
            <rFont val="Meiryo UI"/>
            <family val="3"/>
            <charset val="128"/>
          </rPr>
          <t>◆見積書未受領の場合は、ドロップダウンリストから --- を選択してください。</t>
        </r>
      </text>
    </comment>
    <comment ref="C20" authorId="1" shapeId="0" xr:uid="{FFBFD79D-EAB7-45C8-A8E8-C047E3CAE471}">
      <text>
        <r>
          <rPr>
            <b/>
            <sz val="9"/>
            <color indexed="62"/>
            <rFont val="Meiryo UI"/>
            <family val="3"/>
            <charset val="128"/>
          </rPr>
          <t>　サービスを導入するにあたり会社を代表される方、
　もしくは⑦請求先 ⑧運用連絡先 を兼ねる方</t>
        </r>
      </text>
    </comment>
    <comment ref="AB23" authorId="1" shapeId="0" xr:uid="{5B7A3A0B-69A3-455A-964D-640E73D76025}">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0BAEED8F-5FD4-4DCF-B93C-4A396AE03294}">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579FBCBC-C1E5-47DC-9912-AB30E7BABD38}">
      <text>
        <r>
          <rPr>
            <b/>
            <sz val="9"/>
            <color indexed="62"/>
            <rFont val="Meiryo UI"/>
            <family val="3"/>
            <charset val="128"/>
          </rPr>
          <t>　請求書の発行方法、支払方法、送付先をご指定ください。</t>
        </r>
      </text>
    </comment>
    <comment ref="AM70" authorId="0" shapeId="0" xr:uid="{9FAF5B36-3FA3-4840-86DE-EACBC893F937}">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2A233E7F-8EC3-4F75-92D5-18F4F9BC1A82}">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6916C1D3-52F4-421D-A358-EF5213D4F9C4}">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4117CDBA-B877-40F6-85A3-F79855FF43B5}">
      <text>
        <r>
          <rPr>
            <b/>
            <sz val="9"/>
            <color indexed="62"/>
            <rFont val="Meiryo UI"/>
            <family val="3"/>
            <charset val="128"/>
          </rPr>
          <t>　毎月23日頃にお客様口座から振替を行います。
　振込手数料は弊社が負担いたします</t>
        </r>
      </text>
    </comment>
    <comment ref="L82" authorId="1" shapeId="0" xr:uid="{EACD9D5B-1A95-4934-BD4A-AB3302A85212}">
      <text>
        <r>
          <rPr>
            <b/>
            <sz val="9"/>
            <color indexed="62"/>
            <rFont val="Meiryo UI"/>
            <family val="3"/>
            <charset val="128"/>
          </rPr>
          <t xml:space="preserve">　請求月末までにお客様にてお振込みいただきます
</t>
        </r>
      </text>
    </comment>
    <comment ref="I98" authorId="1" shapeId="0" xr:uid="{93F154C3-5D92-48FE-9580-A3C331DD09B0}">
      <text>
        <r>
          <rPr>
            <b/>
            <sz val="9"/>
            <color indexed="62"/>
            <rFont val="Meiryo UI"/>
            <family val="3"/>
            <charset val="128"/>
          </rPr>
          <t>◆当契約で登録中の「運用連絡先」と今回の⑧「運用連絡先」が異なっていた場合、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FFF441B8-CC2F-43CF-9418-858149736453}">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56F0FADD-6645-43C4-A2E7-2A0E270B4F06}">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D0BD6D70-07C5-4B8C-950D-91490150204F}">
      <text>
        <r>
          <rPr>
            <b/>
            <sz val="9"/>
            <color indexed="62"/>
            <rFont val="Meiryo UI"/>
            <family val="3"/>
            <charset val="128"/>
          </rPr>
          <t>　毎月23日頃にお客様口座から振替を行います。
　振込手数料は弊社が負担いたします</t>
        </r>
      </text>
    </comment>
    <comment ref="L22" authorId="0" shapeId="0" xr:uid="{664EC3F9-9C93-41E3-B2D0-01C74FF65174}">
      <text>
        <r>
          <rPr>
            <b/>
            <sz val="9"/>
            <color indexed="62"/>
            <rFont val="Meiryo UI"/>
            <family val="3"/>
            <charset val="128"/>
          </rPr>
          <t xml:space="preserve">　請求月末までにお客様にてお振込みいただきます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6B207815-8920-498F-ACD8-3E46069077D1}">
      <text>
        <r>
          <rPr>
            <b/>
            <sz val="10"/>
            <color indexed="62"/>
            <rFont val="Meiryo UI"/>
            <family val="3"/>
            <charset val="128"/>
          </rPr>
          <t>◆西暦で記入願います。
　例：2020/1/1
　※「2020年1月1日」と表示されます。</t>
        </r>
      </text>
    </comment>
    <comment ref="P13" authorId="0" shapeId="0" xr:uid="{9A6201F0-1821-4695-A9E9-D900F426DCFD}">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FBECD6FD-8107-44DD-848D-C348FF25E8BE}">
      <text>
        <r>
          <rPr>
            <b/>
            <sz val="10"/>
            <color indexed="62"/>
            <rFont val="Meiryo UI"/>
            <family val="3"/>
            <charset val="128"/>
          </rPr>
          <t>◆見積書未受領の場合は、ドロップダウンリストから --- を選択してください。</t>
        </r>
      </text>
    </comment>
    <comment ref="C20" authorId="1" shapeId="0" xr:uid="{4EEE2B6C-BDBA-4AF6-911C-C1BA098661CC}">
      <text>
        <r>
          <rPr>
            <b/>
            <sz val="9"/>
            <color indexed="62"/>
            <rFont val="Meiryo UI"/>
            <family val="3"/>
            <charset val="128"/>
          </rPr>
          <t>　サービスを導入するにあたり会社を代表される方、
　もしくは⑦請求先 ⑧運用連絡先 を兼ねる方</t>
        </r>
      </text>
    </comment>
    <comment ref="AB23" authorId="1" shapeId="0" xr:uid="{9C694EF6-3255-4EC0-B202-659BF0617FBB}">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99685C41-711E-4536-9ED7-1A5FB802FEEF}">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82494A6A-38FB-43E8-AE3C-DFA5A7D8DD52}">
      <text>
        <r>
          <rPr>
            <b/>
            <sz val="9"/>
            <color indexed="62"/>
            <rFont val="Meiryo UI"/>
            <family val="3"/>
            <charset val="128"/>
          </rPr>
          <t>　請求書の発行方法、支払方法、送付先をご指定ください。</t>
        </r>
      </text>
    </comment>
    <comment ref="AM70" authorId="0" shapeId="0" xr:uid="{6987ADE5-0414-4D7F-B478-92563C10703D}">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70E636B3-B8BD-4B02-9F4A-48F46A1E5D6C}">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6B5AFB61-E92D-4A41-BEED-AD42A81D5BDC}">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0A9E3C1C-82AF-46CA-A13F-8605E1CE4AE6}">
      <text>
        <r>
          <rPr>
            <b/>
            <sz val="9"/>
            <color indexed="62"/>
            <rFont val="Meiryo UI"/>
            <family val="3"/>
            <charset val="128"/>
          </rPr>
          <t>　毎月23日頃にお客様口座から振替を行います。
　振込手数料は弊社が負担いたします</t>
        </r>
      </text>
    </comment>
    <comment ref="L82" authorId="1" shapeId="0" xr:uid="{28070732-6E92-443F-B42A-4550B60880CD}">
      <text>
        <r>
          <rPr>
            <b/>
            <sz val="9"/>
            <color indexed="62"/>
            <rFont val="Meiryo UI"/>
            <family val="3"/>
            <charset val="128"/>
          </rPr>
          <t xml:space="preserve">　請求月末までにお客様にてお振込みいただきます
</t>
        </r>
      </text>
    </comment>
    <comment ref="I98" authorId="1" shapeId="0" xr:uid="{DAE9C6A0-0867-4A61-87C2-1C867EA5D07F}">
      <text>
        <r>
          <rPr>
            <b/>
            <sz val="9"/>
            <color indexed="62"/>
            <rFont val="Meiryo UI"/>
            <family val="3"/>
            <charset val="128"/>
          </rPr>
          <t>◆該当契約で登録中の「運用連絡先」と今回の⑥「運用連絡先」が異なっていた場合、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48A92ED5-7181-4EEB-8A84-1B6AD67F3DEC}">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5126BFEA-6775-4382-A1AC-B3343C992FDA}">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B2D54AC4-730C-45C1-AC9A-31AA63907E9E}">
      <text>
        <r>
          <rPr>
            <b/>
            <sz val="9"/>
            <color indexed="62"/>
            <rFont val="Meiryo UI"/>
            <family val="3"/>
            <charset val="128"/>
          </rPr>
          <t>　毎月23日頃にお客様口座から振替を行います。
　振込手数料は弊社が負担いたします</t>
        </r>
      </text>
    </comment>
    <comment ref="L22" authorId="0" shapeId="0" xr:uid="{D7D3673B-3652-4218-B4B2-739CF951529B}">
      <text>
        <r>
          <rPr>
            <b/>
            <sz val="9"/>
            <color indexed="62"/>
            <rFont val="Meiryo UI"/>
            <family val="3"/>
            <charset val="128"/>
          </rPr>
          <t xml:space="preserve">　請求月末までにお客様にてお振込みいただきます
</t>
        </r>
      </text>
    </comment>
  </commentList>
</comments>
</file>

<file path=xl/sharedStrings.xml><?xml version="1.0" encoding="utf-8"?>
<sst xmlns="http://schemas.openxmlformats.org/spreadsheetml/2006/main" count="2959" uniqueCount="740">
  <si>
    <t>サービス個別申込書</t>
    <rPh sb="4" eb="6">
      <t>コベツ</t>
    </rPh>
    <phoneticPr fontId="8"/>
  </si>
  <si>
    <t>【</t>
    <phoneticPr fontId="4"/>
  </si>
  <si>
    <t>サービス名：</t>
    <phoneticPr fontId="4"/>
  </si>
  <si>
    <t>】</t>
    <phoneticPr fontId="4"/>
  </si>
  <si>
    <t>□</t>
  </si>
  <si>
    <t>＜帳票ルート＞</t>
    <rPh sb="1" eb="3">
      <t>チョウヒョウ</t>
    </rPh>
    <phoneticPr fontId="8"/>
  </si>
  <si>
    <t>申込区分</t>
    <rPh sb="0" eb="2">
      <t>モウシコミ</t>
    </rPh>
    <rPh sb="2" eb="4">
      <t>クブン</t>
    </rPh>
    <phoneticPr fontId="4"/>
  </si>
  <si>
    <t>その他ご要望</t>
  </si>
  <si>
    <t>営業部署</t>
    <rPh sb="0" eb="2">
      <t>エイギョウ</t>
    </rPh>
    <rPh sb="2" eb="4">
      <t>ブショ</t>
    </rPh>
    <phoneticPr fontId="4"/>
  </si>
  <si>
    <t>営業事務</t>
    <rPh sb="0" eb="2">
      <t>エイギョウ</t>
    </rPh>
    <rPh sb="2" eb="4">
      <t>ジム</t>
    </rPh>
    <phoneticPr fontId="4"/>
  </si>
  <si>
    <t>契約番号-検収連番</t>
    <rPh sb="0" eb="2">
      <t>ケイヤク</t>
    </rPh>
    <rPh sb="2" eb="4">
      <t>バンゴウ</t>
    </rPh>
    <rPh sb="5" eb="7">
      <t>ケンシュウ</t>
    </rPh>
    <rPh sb="7" eb="9">
      <t>レンバン</t>
    </rPh>
    <phoneticPr fontId="4"/>
  </si>
  <si>
    <t>申込日</t>
    <rPh sb="0" eb="2">
      <t>モウシコミ</t>
    </rPh>
    <rPh sb="2" eb="3">
      <t>ヒ</t>
    </rPh>
    <phoneticPr fontId="8"/>
  </si>
  <si>
    <t>サービス名</t>
  </si>
  <si>
    <t>申込区分</t>
  </si>
  <si>
    <t>新規</t>
    <rPh sb="0" eb="2">
      <t>シンキ</t>
    </rPh>
    <phoneticPr fontId="1"/>
  </si>
  <si>
    <t>変更</t>
    <rPh sb="0" eb="2">
      <t>ヘンコウ</t>
    </rPh>
    <phoneticPr fontId="1"/>
  </si>
  <si>
    <t>解約</t>
    <rPh sb="0" eb="2">
      <t>カイヤク</t>
    </rPh>
    <phoneticPr fontId="1"/>
  </si>
  <si>
    <t>□</t>
    <phoneticPr fontId="8"/>
  </si>
  <si>
    <t>契約番号</t>
    <rPh sb="0" eb="2">
      <t>ケイヤク</t>
    </rPh>
    <rPh sb="2" eb="4">
      <t>バンゴウ</t>
    </rPh>
    <phoneticPr fontId="8"/>
  </si>
  <si>
    <t>見積書番号</t>
  </si>
  <si>
    <t>住所</t>
    <rPh sb="0" eb="2">
      <t>ジュウショ</t>
    </rPh>
    <phoneticPr fontId="8"/>
  </si>
  <si>
    <t>-</t>
  </si>
  <si>
    <t>押印または署名</t>
    <rPh sb="0" eb="2">
      <t>オウイン</t>
    </rPh>
    <rPh sb="5" eb="7">
      <t>ショメイ</t>
    </rPh>
    <phoneticPr fontId="8"/>
  </si>
  <si>
    <t>法人名</t>
    <rPh sb="0" eb="2">
      <t>ホウジン</t>
    </rPh>
    <rPh sb="2" eb="3">
      <t>メイ</t>
    </rPh>
    <phoneticPr fontId="8"/>
  </si>
  <si>
    <t>お名前</t>
    <rPh sb="0" eb="3">
      <t>オナマエ</t>
    </rPh>
    <phoneticPr fontId="8"/>
  </si>
  <si>
    <t>部署</t>
    <rPh sb="0" eb="2">
      <t>ブショ</t>
    </rPh>
    <phoneticPr fontId="8"/>
  </si>
  <si>
    <t>役職</t>
    <rPh sb="0" eb="2">
      <t>ヤクショク</t>
    </rPh>
    <phoneticPr fontId="8"/>
  </si>
  <si>
    <t>申込区分
【変更】【解約】</t>
    <rPh sb="0" eb="2">
      <t>モウシコミ</t>
    </rPh>
    <rPh sb="2" eb="4">
      <t>クブン</t>
    </rPh>
    <rPh sb="6" eb="8">
      <t>ヘンコウ</t>
    </rPh>
    <rPh sb="10" eb="12">
      <t>カイヤク</t>
    </rPh>
    <phoneticPr fontId="8"/>
  </si>
  <si>
    <t>情報更新</t>
    <rPh sb="0" eb="2">
      <t>ジョウホウ</t>
    </rPh>
    <rPh sb="2" eb="4">
      <t>コウシン</t>
    </rPh>
    <phoneticPr fontId="8"/>
  </si>
  <si>
    <t>サービス備考欄</t>
    <rPh sb="4" eb="6">
      <t>ビコウ</t>
    </rPh>
    <rPh sb="6" eb="7">
      <t>ラン</t>
    </rPh>
    <phoneticPr fontId="8"/>
  </si>
  <si>
    <t>開始</t>
    <rPh sb="0" eb="2">
      <t>カイシ</t>
    </rPh>
    <phoneticPr fontId="8"/>
  </si>
  <si>
    <t>停止</t>
    <rPh sb="0" eb="2">
      <t>テイシ</t>
    </rPh>
    <phoneticPr fontId="8"/>
  </si>
  <si>
    <t>-</t>
    <phoneticPr fontId="8"/>
  </si>
  <si>
    <t>不要</t>
    <rPh sb="0" eb="2">
      <t>フヨウ</t>
    </rPh>
    <phoneticPr fontId="16"/>
  </si>
  <si>
    <t>（営業サポート）</t>
    <rPh sb="1" eb="3">
      <t>エイギョウ</t>
    </rPh>
    <phoneticPr fontId="8"/>
  </si>
  <si>
    <t>担当</t>
    <rPh sb="0" eb="2">
      <t>タントウ</t>
    </rPh>
    <phoneticPr fontId="8"/>
  </si>
  <si>
    <r>
      <t>現在の契約登録情報の変更をご希望の場合、弊社営業担当までご連絡願います。</t>
    </r>
    <r>
      <rPr>
        <sz val="9"/>
        <rFont val="Meiryo UI"/>
        <family val="3"/>
        <charset val="128"/>
      </rPr>
      <t>（別途申請書が必要になる場合がございます）</t>
    </r>
    <rPh sb="14" eb="16">
      <t>キボウ</t>
    </rPh>
    <rPh sb="17" eb="19">
      <t>バアイ</t>
    </rPh>
    <rPh sb="20" eb="22">
      <t>ヘイシャ</t>
    </rPh>
    <rPh sb="22" eb="24">
      <t>エイギョウ</t>
    </rPh>
    <rPh sb="24" eb="26">
      <t>タントウ</t>
    </rPh>
    <rPh sb="29" eb="31">
      <t>レンラク</t>
    </rPh>
    <rPh sb="31" eb="32">
      <t>ネガ</t>
    </rPh>
    <rPh sb="37" eb="39">
      <t>ベット</t>
    </rPh>
    <rPh sb="39" eb="41">
      <t>シンセイ</t>
    </rPh>
    <rPh sb="41" eb="42">
      <t>ショ</t>
    </rPh>
    <rPh sb="43" eb="45">
      <t>ヒツヨウ</t>
    </rPh>
    <rPh sb="48" eb="50">
      <t>バアイ</t>
    </rPh>
    <phoneticPr fontId="4"/>
  </si>
  <si>
    <t>A</t>
  </si>
  <si>
    <t>請求書
発行方法</t>
    <rPh sb="0" eb="3">
      <t>セイキュウショ</t>
    </rPh>
    <rPh sb="4" eb="6">
      <t>ハッコウ</t>
    </rPh>
    <rPh sb="6" eb="8">
      <t>ホウホウ</t>
    </rPh>
    <phoneticPr fontId="8"/>
  </si>
  <si>
    <t>発行単位</t>
    <rPh sb="0" eb="2">
      <t>ハッコウ</t>
    </rPh>
    <rPh sb="2" eb="4">
      <t>タンイ</t>
    </rPh>
    <phoneticPr fontId="8"/>
  </si>
  <si>
    <t>B・C・D欄をご記入願います</t>
    <rPh sb="5" eb="6">
      <t>ラン</t>
    </rPh>
    <rPh sb="10" eb="11">
      <t>ネガ</t>
    </rPh>
    <phoneticPr fontId="8"/>
  </si>
  <si>
    <t>他契約番号に合算して発行</t>
    <rPh sb="3" eb="5">
      <t>バンゴウ</t>
    </rPh>
    <phoneticPr fontId="8"/>
  </si>
  <si>
    <t>【 合算先契約番号</t>
    <rPh sb="2" eb="4">
      <t>ガッサン</t>
    </rPh>
    <rPh sb="4" eb="5">
      <t>サキ</t>
    </rPh>
    <phoneticPr fontId="8"/>
  </si>
  <si>
    <t>その他</t>
    <rPh sb="2" eb="3">
      <t>タ</t>
    </rPh>
    <phoneticPr fontId="4"/>
  </si>
  <si>
    <t>以下に発行単位の詳細内容をご記入の上、B・C・D欄をご記入願います</t>
    <rPh sb="0" eb="2">
      <t>イカ</t>
    </rPh>
    <rPh sb="3" eb="5">
      <t>ハッコウ</t>
    </rPh>
    <rPh sb="5" eb="7">
      <t>タンイ</t>
    </rPh>
    <rPh sb="8" eb="10">
      <t>ショウサイ</t>
    </rPh>
    <rPh sb="10" eb="12">
      <t>ナイヨウ</t>
    </rPh>
    <rPh sb="14" eb="16">
      <t>キニュウ</t>
    </rPh>
    <rPh sb="17" eb="18">
      <t>ウエ</t>
    </rPh>
    <rPh sb="24" eb="25">
      <t>ラン</t>
    </rPh>
    <rPh sb="29" eb="30">
      <t>ネガ</t>
    </rPh>
    <phoneticPr fontId="8"/>
  </si>
  <si>
    <t>支払方法</t>
    <rPh sb="0" eb="2">
      <t>シハライ</t>
    </rPh>
    <rPh sb="2" eb="4">
      <t>ホウホウ</t>
    </rPh>
    <phoneticPr fontId="8"/>
  </si>
  <si>
    <t>銀行振込</t>
    <rPh sb="0" eb="2">
      <t>ギンコウ</t>
    </rPh>
    <rPh sb="2" eb="3">
      <t>フ</t>
    </rPh>
    <rPh sb="3" eb="4">
      <t>コ</t>
    </rPh>
    <phoneticPr fontId="8"/>
  </si>
  <si>
    <r>
      <t>口座振替</t>
    </r>
    <r>
      <rPr>
        <sz val="9"/>
        <rFont val="ＭＳ Ｐゴシック"/>
        <family val="3"/>
        <charset val="128"/>
      </rPr>
      <t/>
    </r>
    <rPh sb="0" eb="2">
      <t>コウザ</t>
    </rPh>
    <rPh sb="2" eb="4">
      <t>フリカエ</t>
    </rPh>
    <phoneticPr fontId="8"/>
  </si>
  <si>
    <t>⇒</t>
  </si>
  <si>
    <t>請求書
送付先</t>
    <rPh sb="0" eb="3">
      <t>セイキュウショ</t>
    </rPh>
    <rPh sb="4" eb="6">
      <t>ソウフ</t>
    </rPh>
    <rPh sb="6" eb="7">
      <t>サキ</t>
    </rPh>
    <phoneticPr fontId="8"/>
  </si>
  <si>
    <t>送付先</t>
    <rPh sb="0" eb="2">
      <t>ソウフ</t>
    </rPh>
    <rPh sb="2" eb="3">
      <t>サキ</t>
    </rPh>
    <phoneticPr fontId="8"/>
  </si>
  <si>
    <t>以下のとおり</t>
    <rPh sb="0" eb="2">
      <t>イカ</t>
    </rPh>
    <phoneticPr fontId="8"/>
  </si>
  <si>
    <t>個別要望</t>
    <rPh sb="0" eb="2">
      <t>コベツ</t>
    </rPh>
    <rPh sb="2" eb="4">
      <t>ヨウボウ</t>
    </rPh>
    <phoneticPr fontId="4"/>
  </si>
  <si>
    <t>あり（当契約番号内で請求先を複数設定 等）</t>
    <rPh sb="3" eb="4">
      <t>トウ</t>
    </rPh>
    <rPh sb="4" eb="6">
      <t>ケイヤク</t>
    </rPh>
    <rPh sb="6" eb="8">
      <t>バンゴウ</t>
    </rPh>
    <rPh sb="8" eb="9">
      <t>ナイ</t>
    </rPh>
    <rPh sb="10" eb="12">
      <t>セイキュウ</t>
    </rPh>
    <rPh sb="12" eb="13">
      <t>サキ</t>
    </rPh>
    <rPh sb="14" eb="16">
      <t>フクスウ</t>
    </rPh>
    <rPh sb="16" eb="18">
      <t>セッテイ</t>
    </rPh>
    <rPh sb="19" eb="20">
      <t>ナド</t>
    </rPh>
    <phoneticPr fontId="4"/>
  </si>
  <si>
    <t>変更後の情報を以下へご記入ください。</t>
    <rPh sb="0" eb="2">
      <t>ヘンコウ</t>
    </rPh>
    <rPh sb="2" eb="3">
      <t>ゴ</t>
    </rPh>
    <rPh sb="4" eb="6">
      <t>ジョウホウ</t>
    </rPh>
    <rPh sb="7" eb="9">
      <t>イカ</t>
    </rPh>
    <rPh sb="11" eb="13">
      <t>キニュウ</t>
    </rPh>
    <phoneticPr fontId="8"/>
  </si>
  <si>
    <t>◆複数の方にご確認いただける
　 同報メールの登録を推奨致します</t>
    <rPh sb="1" eb="3">
      <t>フクスウ</t>
    </rPh>
    <rPh sb="4" eb="5">
      <t>カタ</t>
    </rPh>
    <rPh sb="7" eb="9">
      <t>カクニン</t>
    </rPh>
    <rPh sb="17" eb="19">
      <t>ドウホウ</t>
    </rPh>
    <rPh sb="23" eb="25">
      <t>トウロク</t>
    </rPh>
    <rPh sb="26" eb="28">
      <t>スイショウ</t>
    </rPh>
    <rPh sb="28" eb="29">
      <t>イタ</t>
    </rPh>
    <phoneticPr fontId="8"/>
  </si>
  <si>
    <t>特記事項</t>
    <rPh sb="0" eb="2">
      <t>トッキ</t>
    </rPh>
    <rPh sb="2" eb="4">
      <t>ジコウ</t>
    </rPh>
    <phoneticPr fontId="8"/>
  </si>
  <si>
    <t>当契約番号内で発行される請求書を 2枚に分割したい 場合、2枚目の請求先をご記入願います。</t>
    <rPh sb="0" eb="1">
      <t>トウ</t>
    </rPh>
    <rPh sb="1" eb="3">
      <t>ケイヤク</t>
    </rPh>
    <rPh sb="3" eb="5">
      <t>バンゴウ</t>
    </rPh>
    <rPh sb="5" eb="6">
      <t>ナイ</t>
    </rPh>
    <rPh sb="7" eb="9">
      <t>ハッコウ</t>
    </rPh>
    <rPh sb="12" eb="15">
      <t>セイキュウショ</t>
    </rPh>
    <rPh sb="18" eb="19">
      <t>マイ</t>
    </rPh>
    <rPh sb="20" eb="22">
      <t>ブンカツ</t>
    </rPh>
    <rPh sb="26" eb="28">
      <t>バアイ</t>
    </rPh>
    <rPh sb="30" eb="32">
      <t>マイメ</t>
    </rPh>
    <rPh sb="33" eb="35">
      <t>セイキュウ</t>
    </rPh>
    <rPh sb="35" eb="36">
      <t>サキ</t>
    </rPh>
    <rPh sb="38" eb="41">
      <t>キニュウネガ</t>
    </rPh>
    <phoneticPr fontId="4"/>
  </si>
  <si>
    <t>請求先
分割</t>
    <rPh sb="4" eb="6">
      <t>ブンカツ</t>
    </rPh>
    <phoneticPr fontId="8"/>
  </si>
  <si>
    <t>以下に発行単位の詳細内容をご記入の上、発行区分・B・C・D欄をご記入願います</t>
    <rPh sb="0" eb="2">
      <t>イカ</t>
    </rPh>
    <rPh sb="3" eb="5">
      <t>ハッコウ</t>
    </rPh>
    <rPh sb="5" eb="7">
      <t>タンイ</t>
    </rPh>
    <rPh sb="8" eb="10">
      <t>ショウサイ</t>
    </rPh>
    <rPh sb="10" eb="12">
      <t>ナイヨウ</t>
    </rPh>
    <rPh sb="14" eb="16">
      <t>キニュウ</t>
    </rPh>
    <rPh sb="17" eb="18">
      <t>ウエ</t>
    </rPh>
    <rPh sb="19" eb="21">
      <t>ハッコウ</t>
    </rPh>
    <rPh sb="21" eb="23">
      <t>クブン</t>
    </rPh>
    <rPh sb="29" eb="30">
      <t>ラン</t>
    </rPh>
    <rPh sb="34" eb="35">
      <t>ネガ</t>
    </rPh>
    <phoneticPr fontId="8"/>
  </si>
  <si>
    <t>発行区分</t>
    <rPh sb="0" eb="2">
      <t>ハッコウ</t>
    </rPh>
    <rPh sb="2" eb="4">
      <t>クブン</t>
    </rPh>
    <phoneticPr fontId="4"/>
  </si>
  <si>
    <t>その他
ご要望等</t>
    <rPh sb="2" eb="3">
      <t>タ</t>
    </rPh>
    <rPh sb="5" eb="7">
      <t>ヨウボウ</t>
    </rPh>
    <rPh sb="7" eb="8">
      <t>トウ</t>
    </rPh>
    <phoneticPr fontId="4"/>
  </si>
  <si>
    <t>＜ご確認事項＞</t>
    <rPh sb="2" eb="4">
      <t>カクニン</t>
    </rPh>
    <rPh sb="4" eb="6">
      <t>ジコウ</t>
    </rPh>
    <phoneticPr fontId="4"/>
  </si>
  <si>
    <t>サービス反映希望日の</t>
    <rPh sb="4" eb="6">
      <t>ハンエイ</t>
    </rPh>
    <rPh sb="6" eb="9">
      <t>キボウビ</t>
    </rPh>
    <phoneticPr fontId="4"/>
  </si>
  <si>
    <t>申込書提出方法</t>
    <rPh sb="0" eb="2">
      <t>モウシコミ</t>
    </rPh>
    <rPh sb="2" eb="3">
      <t>ショ</t>
    </rPh>
    <rPh sb="3" eb="5">
      <t>テイシュツ</t>
    </rPh>
    <rPh sb="5" eb="7">
      <t>ホウホウ</t>
    </rPh>
    <phoneticPr fontId="4"/>
  </si>
  <si>
    <t>事前調整状況</t>
    <rPh sb="0" eb="2">
      <t>ジゼン</t>
    </rPh>
    <phoneticPr fontId="4"/>
  </si>
  <si>
    <t>調整部署</t>
    <rPh sb="2" eb="4">
      <t>ブショ</t>
    </rPh>
    <phoneticPr fontId="4"/>
  </si>
  <si>
    <t>調整先担当者</t>
    <rPh sb="2" eb="3">
      <t>サキ</t>
    </rPh>
    <rPh sb="3" eb="6">
      <t>タントウシャ</t>
    </rPh>
    <phoneticPr fontId="4"/>
  </si>
  <si>
    <t>調整日</t>
    <rPh sb="0" eb="2">
      <t>チョウセイ</t>
    </rPh>
    <rPh sb="2" eb="3">
      <t>ビ</t>
    </rPh>
    <phoneticPr fontId="4"/>
  </si>
  <si>
    <t>調整内容</t>
    <rPh sb="2" eb="4">
      <t>ナイヨウ</t>
    </rPh>
    <phoneticPr fontId="4"/>
  </si>
  <si>
    <t>□</t>
    <phoneticPr fontId="4"/>
  </si>
  <si>
    <t>-</t>
    <phoneticPr fontId="4"/>
  </si>
  <si>
    <t>必要 (案内未対応)</t>
    <rPh sb="6" eb="9">
      <t>ミタイオウ</t>
    </rPh>
    <phoneticPr fontId="16"/>
  </si>
  <si>
    <t>対応済</t>
    <rPh sb="0" eb="2">
      <t>タイオウ</t>
    </rPh>
    <rPh sb="2" eb="3">
      <t>スミ</t>
    </rPh>
    <phoneticPr fontId="16"/>
  </si>
  <si>
    <t>サービス個別申込書を参照 (回付不要な場合は斜線)</t>
    <rPh sb="10" eb="12">
      <t>サンショウ</t>
    </rPh>
    <rPh sb="14" eb="16">
      <t>カイフ</t>
    </rPh>
    <rPh sb="16" eb="18">
      <t>フヨウ</t>
    </rPh>
    <rPh sb="19" eb="21">
      <t>バアイ</t>
    </rPh>
    <rPh sb="22" eb="24">
      <t>シャセン</t>
    </rPh>
    <phoneticPr fontId="8"/>
  </si>
  <si>
    <t>※「⑦請求先」は当契約の基本請求先（原則、月額費用の請求先）となります。</t>
    <rPh sb="8" eb="9">
      <t>トウ</t>
    </rPh>
    <rPh sb="9" eb="11">
      <t>ケイヤク</t>
    </rPh>
    <rPh sb="12" eb="14">
      <t>キホン</t>
    </rPh>
    <rPh sb="14" eb="16">
      <t>セイキュウ</t>
    </rPh>
    <rPh sb="16" eb="17">
      <t>サキ</t>
    </rPh>
    <rPh sb="18" eb="20">
      <t>ゲンソク</t>
    </rPh>
    <rPh sb="21" eb="23">
      <t>ゲツガク</t>
    </rPh>
    <rPh sb="23" eb="25">
      <t>ヒヨウ</t>
    </rPh>
    <rPh sb="26" eb="28">
      <t>セイキュウ</t>
    </rPh>
    <rPh sb="28" eb="29">
      <t>サキ</t>
    </rPh>
    <phoneticPr fontId="4"/>
  </si>
  <si>
    <t>■</t>
  </si>
  <si>
    <t>提出書式</t>
    <rPh sb="0" eb="2">
      <t>テイシュツ</t>
    </rPh>
    <rPh sb="2" eb="4">
      <t>ショシキ</t>
    </rPh>
    <phoneticPr fontId="4"/>
  </si>
  <si>
    <t>押印/サイン済の [原紙] または [PDF等の画像ファイル]　＋　[Excelファイル]</t>
    <rPh sb="0" eb="2">
      <t>オウイン</t>
    </rPh>
    <rPh sb="6" eb="7">
      <t>ズミ</t>
    </rPh>
    <rPh sb="10" eb="12">
      <t>ゲンシ</t>
    </rPh>
    <rPh sb="22" eb="23">
      <t>ナド</t>
    </rPh>
    <rPh sb="24" eb="26">
      <t>ガゾウ</t>
    </rPh>
    <phoneticPr fontId="4"/>
  </si>
  <si>
    <t>提出方法</t>
    <rPh sb="0" eb="2">
      <t>テイシュツ</t>
    </rPh>
    <rPh sb="2" eb="4">
      <t>ホウホウ</t>
    </rPh>
    <phoneticPr fontId="4"/>
  </si>
  <si>
    <t>回付方法</t>
    <rPh sb="0" eb="2">
      <t>カイフ</t>
    </rPh>
    <rPh sb="2" eb="4">
      <t>ホウホウ</t>
    </rPh>
    <phoneticPr fontId="4"/>
  </si>
  <si>
    <t>メール添付</t>
    <rPh sb="3" eb="5">
      <t>テンプ</t>
    </rPh>
    <phoneticPr fontId="4"/>
  </si>
  <si>
    <t>ファイルサーバ保管</t>
    <rPh sb="7" eb="9">
      <t>ホカン</t>
    </rPh>
    <phoneticPr fontId="4"/>
  </si>
  <si>
    <t>D.e-Share</t>
    <phoneticPr fontId="4"/>
  </si>
  <si>
    <t>↑上記リスト以外は直接入力してください</t>
    <rPh sb="1" eb="3">
      <t>ジョウキ</t>
    </rPh>
    <rPh sb="6" eb="8">
      <t>イガイ</t>
    </rPh>
    <rPh sb="9" eb="11">
      <t>チョクセツ</t>
    </rPh>
    <rPh sb="11" eb="13">
      <t>ニュウリョク</t>
    </rPh>
    <phoneticPr fontId="4"/>
  </si>
  <si>
    <t>対応済</t>
    <rPh sb="0" eb="2">
      <t>タイオウ</t>
    </rPh>
    <rPh sb="2" eb="3">
      <t>スミ</t>
    </rPh>
    <phoneticPr fontId="4"/>
  </si>
  <si>
    <t>標準納期</t>
    <phoneticPr fontId="4"/>
  </si>
  <si>
    <t>押印/サイン済の [原紙] または [PDF等の画像ファイル]</t>
    <phoneticPr fontId="4"/>
  </si>
  <si>
    <t>E-mail</t>
    <phoneticPr fontId="4"/>
  </si>
  <si>
    <t>郵送</t>
    <phoneticPr fontId="4"/>
  </si>
  <si>
    <t>FAX</t>
    <phoneticPr fontId="4"/>
  </si>
  <si>
    <t>※FAX受信確認後、弊社担当者よりご連絡致します。
　 連絡がない場合は恐れ入りますが、営業ヘルプデスク（TEL：050-3142-7889）までご一報願います。</t>
    <phoneticPr fontId="4"/>
  </si>
  <si>
    <t>契約期間</t>
    <phoneticPr fontId="4"/>
  </si>
  <si>
    <t>最低利用期間</t>
    <rPh sb="0" eb="2">
      <t>サイテイ</t>
    </rPh>
    <rPh sb="2" eb="4">
      <t>リヨウ</t>
    </rPh>
    <rPh sb="4" eb="6">
      <t>キカン</t>
    </rPh>
    <phoneticPr fontId="4"/>
  </si>
  <si>
    <t>解約金について</t>
    <rPh sb="0" eb="2">
      <t>カイヤク</t>
    </rPh>
    <rPh sb="2" eb="3">
      <t>キン</t>
    </rPh>
    <phoneticPr fontId="4"/>
  </si>
  <si>
    <t>【記入必須】該当する申込区分を選択してください。</t>
    <rPh sb="1" eb="3">
      <t>キニュウ</t>
    </rPh>
    <rPh sb="3" eb="5">
      <t>ヒッス</t>
    </rPh>
    <rPh sb="6" eb="8">
      <t>ガイトウ</t>
    </rPh>
    <rPh sb="10" eb="12">
      <t>モウシコ</t>
    </rPh>
    <rPh sb="12" eb="14">
      <t>クブン</t>
    </rPh>
    <rPh sb="15" eb="17">
      <t>センタク</t>
    </rPh>
    <phoneticPr fontId="4"/>
  </si>
  <si>
    <t>区分</t>
    <phoneticPr fontId="4"/>
  </si>
  <si>
    <t>新規契約</t>
    <phoneticPr fontId="4"/>
  </si>
  <si>
    <t>新規契約 (事前テスト号口化)</t>
    <rPh sb="0" eb="2">
      <t>シンキ</t>
    </rPh>
    <rPh sb="2" eb="4">
      <t>ケイヤク</t>
    </rPh>
    <rPh sb="6" eb="8">
      <t>ジゼン</t>
    </rPh>
    <rPh sb="11" eb="12">
      <t>ゴウ</t>
    </rPh>
    <rPh sb="12" eb="13">
      <t>グチ</t>
    </rPh>
    <rPh sb="13" eb="14">
      <t>カ</t>
    </rPh>
    <phoneticPr fontId="4"/>
  </si>
  <si>
    <t>解約</t>
    <rPh sb="0" eb="2">
      <t>カイヤク</t>
    </rPh>
    <phoneticPr fontId="4"/>
  </si>
  <si>
    <t>①</t>
    <phoneticPr fontId="4"/>
  </si>
  <si>
    <t>サービス開始/変更/解約</t>
    <phoneticPr fontId="4"/>
  </si>
  <si>
    <t>サービス反映希望日</t>
    <phoneticPr fontId="4"/>
  </si>
  <si>
    <t>②</t>
    <phoneticPr fontId="4"/>
  </si>
  <si>
    <t>第1</t>
    <rPh sb="0" eb="1">
      <t>ダイ</t>
    </rPh>
    <phoneticPr fontId="4"/>
  </si>
  <si>
    <t>第2</t>
    <rPh sb="0" eb="1">
      <t>ダイ</t>
    </rPh>
    <phoneticPr fontId="4"/>
  </si>
  <si>
    <r>
      <rPr>
        <u/>
        <sz val="9"/>
        <color theme="1"/>
        <rFont val="Meiryo UI"/>
        <family val="3"/>
        <charset val="128"/>
      </rPr>
      <t>[お客様任意部分](3～5文字)</t>
    </r>
    <r>
      <rPr>
        <sz val="9"/>
        <color theme="1"/>
        <rFont val="Meiryo UI"/>
        <family val="3"/>
        <charset val="128"/>
      </rPr>
      <t>をご記入ください　</t>
    </r>
    <r>
      <rPr>
        <b/>
        <sz val="9"/>
        <color theme="1"/>
        <rFont val="Meiryo UI"/>
        <family val="3"/>
        <charset val="128"/>
      </rPr>
      <t>*利用可能文字：半角英小文字のみ(大文字・数字・記号は不可)</t>
    </r>
    <rPh sb="2" eb="4">
      <t>キャクサマ</t>
    </rPh>
    <rPh sb="4" eb="6">
      <t>ニンイ</t>
    </rPh>
    <rPh sb="6" eb="8">
      <t>ブブン</t>
    </rPh>
    <rPh sb="13" eb="15">
      <t>モジ</t>
    </rPh>
    <rPh sb="18" eb="20">
      <t>キニュウ</t>
    </rPh>
    <rPh sb="26" eb="28">
      <t>リヨウ</t>
    </rPh>
    <rPh sb="28" eb="30">
      <t>カノウ</t>
    </rPh>
    <rPh sb="30" eb="32">
      <t>モジ</t>
    </rPh>
    <rPh sb="33" eb="35">
      <t>ハンカク</t>
    </rPh>
    <rPh sb="35" eb="36">
      <t>エイ</t>
    </rPh>
    <rPh sb="36" eb="39">
      <t>コモジ</t>
    </rPh>
    <rPh sb="42" eb="45">
      <t>オオモジ</t>
    </rPh>
    <rPh sb="46" eb="48">
      <t>スウジ</t>
    </rPh>
    <rPh sb="49" eb="51">
      <t>キゴウ</t>
    </rPh>
    <rPh sb="52" eb="54">
      <t>フカ</t>
    </rPh>
    <phoneticPr fontId="4"/>
  </si>
  <si>
    <t>第3</t>
    <rPh sb="0" eb="1">
      <t>ダイ</t>
    </rPh>
    <phoneticPr fontId="4"/>
  </si>
  <si>
    <t>③</t>
    <phoneticPr fontId="4"/>
  </si>
  <si>
    <t>法人名</t>
    <rPh sb="0" eb="2">
      <t>ホウジン</t>
    </rPh>
    <rPh sb="2" eb="3">
      <t>メイ</t>
    </rPh>
    <phoneticPr fontId="4"/>
  </si>
  <si>
    <t>※1</t>
    <phoneticPr fontId="4"/>
  </si>
  <si>
    <t>④</t>
    <phoneticPr fontId="4"/>
  </si>
  <si>
    <t>□</t>
    <phoneticPr fontId="4"/>
  </si>
  <si>
    <t>パスワードのみ</t>
    <phoneticPr fontId="4"/>
  </si>
  <si>
    <t>パスワード＆証明書</t>
    <rPh sb="6" eb="9">
      <t>ショウメイショ</t>
    </rPh>
    <phoneticPr fontId="4"/>
  </si>
  <si>
    <t>証明書のみ (iPhone/iPad限定)</t>
    <rPh sb="0" eb="3">
      <t>ショウメイショ</t>
    </rPh>
    <rPh sb="18" eb="20">
      <t>ゲンテイ</t>
    </rPh>
    <phoneticPr fontId="4"/>
  </si>
  <si>
    <t>端末認証なし</t>
    <rPh sb="0" eb="2">
      <t>タンマツ</t>
    </rPh>
    <rPh sb="2" eb="4">
      <t>ニンショウ</t>
    </rPh>
    <phoneticPr fontId="4"/>
  </si>
  <si>
    <t>端末認証あり</t>
    <rPh sb="0" eb="2">
      <t>タンマツ</t>
    </rPh>
    <rPh sb="2" eb="4">
      <t>ニンショウ</t>
    </rPh>
    <phoneticPr fontId="4"/>
  </si>
  <si>
    <t>※2</t>
    <phoneticPr fontId="4"/>
  </si>
  <si>
    <t>１契約につきVPN認証方式は１つの選択となります。また、契約途中でのVPN認証方式の変更はできません。</t>
    <rPh sb="17" eb="19">
      <t>センタク</t>
    </rPh>
    <phoneticPr fontId="4"/>
  </si>
  <si>
    <t>⑤</t>
    <phoneticPr fontId="4"/>
  </si>
  <si>
    <t>事前テスト期間に作成した端末のうち、号口契約後に使用しない端末は全て削除済み</t>
    <phoneticPr fontId="4"/>
  </si>
  <si>
    <t>事前テスト期間に作成した端末は、全て号口契約後も引き続き使用する</t>
    <phoneticPr fontId="4"/>
  </si>
  <si>
    <t>事前テスト用端末の
削除確認 (※3)</t>
    <rPh sb="0" eb="2">
      <t>ジゼン</t>
    </rPh>
    <rPh sb="5" eb="6">
      <t>ヨウ</t>
    </rPh>
    <rPh sb="6" eb="8">
      <t>タンマツ</t>
    </rPh>
    <phoneticPr fontId="4"/>
  </si>
  <si>
    <t>※3</t>
    <phoneticPr fontId="4"/>
  </si>
  <si>
    <t>号口契約後に使用しない端末が残っている場合、使用しない端末も課金対象になります。</t>
    <phoneticPr fontId="4"/>
  </si>
  <si>
    <t>⑥</t>
    <phoneticPr fontId="4"/>
  </si>
  <si>
    <t>新規</t>
    <rPh sb="0" eb="2">
      <t>シンキ</t>
    </rPh>
    <phoneticPr fontId="4"/>
  </si>
  <si>
    <t>削除</t>
    <rPh sb="0" eb="2">
      <t>サクジョ</t>
    </rPh>
    <phoneticPr fontId="4"/>
  </si>
  <si>
    <t>区分</t>
    <rPh sb="0" eb="2">
      <t>クブン</t>
    </rPh>
    <phoneticPr fontId="4"/>
  </si>
  <si>
    <t>法人管理者名</t>
    <rPh sb="0" eb="2">
      <t>ホウジン</t>
    </rPh>
    <rPh sb="2" eb="4">
      <t>カンリ</t>
    </rPh>
    <rPh sb="5" eb="6">
      <t>メイ</t>
    </rPh>
    <phoneticPr fontId="4"/>
  </si>
  <si>
    <t>メールアドレス (※5)</t>
    <phoneticPr fontId="4"/>
  </si>
  <si>
    <t>法人管理者登録
(※4)</t>
    <rPh sb="0" eb="2">
      <t>ホウジン</t>
    </rPh>
    <rPh sb="2" eb="5">
      <t>カンリシャ</t>
    </rPh>
    <rPh sb="5" eb="7">
      <t>トウロク</t>
    </rPh>
    <phoneticPr fontId="4"/>
  </si>
  <si>
    <t>利用者への通知メールの
コピーを受け取る (※6)</t>
    <phoneticPr fontId="4"/>
  </si>
  <si>
    <t>No</t>
    <phoneticPr fontId="4"/>
  </si>
  <si>
    <t>管理ポータルサイトの利用者登録になります。１申請で３名まで登録できます。</t>
    <phoneticPr fontId="4"/>
  </si>
  <si>
    <t>※4</t>
    <phoneticPr fontId="4"/>
  </si>
  <si>
    <t>※5</t>
    <phoneticPr fontId="4"/>
  </si>
  <si>
    <t>※6</t>
    <phoneticPr fontId="4"/>
  </si>
  <si>
    <t>管理ポータルサイトの接続IDになります。複数契約をもっている場合、「法人管理者名」と「利用者への通知メールのコピーを受け取る」の設定はメールアドレス毎で共通となります。</t>
    <phoneticPr fontId="4"/>
  </si>
  <si>
    <t>ID利用者へ送付される通知メール(登録完了通知、パスワードリセット通知など)のCCに管理者メールアドレスを含める場合はチェックを入れてください。</t>
    <phoneticPr fontId="4"/>
  </si>
  <si>
    <t>□</t>
    <phoneticPr fontId="4"/>
  </si>
  <si>
    <t>⑦</t>
    <phoneticPr fontId="4"/>
  </si>
  <si>
    <t>法人コード (※1)
(接続IDお客様任意部分)</t>
    <rPh sb="0" eb="2">
      <t>ホウジン</t>
    </rPh>
    <rPh sb="12" eb="14">
      <t>セツゾク</t>
    </rPh>
    <rPh sb="17" eb="19">
      <t>キャクサマ</t>
    </rPh>
    <rPh sb="19" eb="21">
      <t>ニンイ</t>
    </rPh>
    <rPh sb="21" eb="23">
      <t>ブブン</t>
    </rPh>
    <phoneticPr fontId="4"/>
  </si>
  <si>
    <t>プロトコル</t>
    <phoneticPr fontId="4"/>
  </si>
  <si>
    <t>IP</t>
    <phoneticPr fontId="4"/>
  </si>
  <si>
    <t>TCP</t>
    <phoneticPr fontId="4"/>
  </si>
  <si>
    <t>UDP</t>
    <phoneticPr fontId="4"/>
  </si>
  <si>
    <t>ICMP</t>
    <phoneticPr fontId="4"/>
  </si>
  <si>
    <t>公開システム情報 (※7)</t>
    <rPh sb="0" eb="2">
      <t>コウカイ</t>
    </rPh>
    <rPh sb="6" eb="8">
      <t>ジョウホウ</t>
    </rPh>
    <phoneticPr fontId="4"/>
  </si>
  <si>
    <t>IPアドレス (※8)</t>
    <phoneticPr fontId="4"/>
  </si>
  <si>
    <t>ポート番号 (※9)</t>
    <rPh sb="3" eb="5">
      <t>バンゴウ</t>
    </rPh>
    <phoneticPr fontId="4"/>
  </si>
  <si>
    <t>備考(システム名)[20文字以内]</t>
    <rPh sb="0" eb="2">
      <t>ビコウ</t>
    </rPh>
    <rPh sb="7" eb="8">
      <t>メイ</t>
    </rPh>
    <rPh sb="12" eb="14">
      <t>モジ</t>
    </rPh>
    <rPh sb="14" eb="16">
      <t>イナイ</t>
    </rPh>
    <phoneticPr fontId="4"/>
  </si>
  <si>
    <t>※7</t>
    <phoneticPr fontId="4"/>
  </si>
  <si>
    <t>※8</t>
    <phoneticPr fontId="4"/>
  </si>
  <si>
    <t>※9</t>
    <phoneticPr fontId="4"/>
  </si>
  <si>
    <t>IPアドレスはグローバルアドレスもしくはATI内でルーティングされているローカルアドレス(10.X.X.X)である必要があります。</t>
    <phoneticPr fontId="4"/>
  </si>
  <si>
    <t>ポート番号を指定しない(any)の場合は無記入としてください。</t>
    <rPh sb="6" eb="8">
      <t>シテイ</t>
    </rPh>
    <phoneticPr fontId="4"/>
  </si>
  <si>
    <t>⑧</t>
    <phoneticPr fontId="4"/>
  </si>
  <si>
    <t>FQDN</t>
    <phoneticPr fontId="4"/>
  </si>
  <si>
    <t>IPアドレス</t>
    <phoneticPr fontId="4"/>
  </si>
  <si>
    <t>Aレコードのみの登録可能です。イントラSSL専用DNSへ登録します。</t>
    <phoneticPr fontId="4"/>
  </si>
  <si>
    <t>変更</t>
    <rPh sb="0" eb="2">
      <t>ヘンコウ</t>
    </rPh>
    <phoneticPr fontId="4"/>
  </si>
  <si>
    <t>解約</t>
    <rPh sb="0" eb="2">
      <t>カイヤク</t>
    </rPh>
    <phoneticPr fontId="4"/>
  </si>
  <si>
    <t>事前テスト</t>
    <rPh sb="0" eb="2">
      <t>ジゼン</t>
    </rPh>
    <phoneticPr fontId="4"/>
  </si>
  <si>
    <t>公開システム/DNS</t>
    <rPh sb="0" eb="2">
      <t>コウカイ</t>
    </rPh>
    <phoneticPr fontId="4"/>
  </si>
  <si>
    <t>法人管理者</t>
    <rPh sb="0" eb="2">
      <t>ホウジン</t>
    </rPh>
    <rPh sb="2" eb="5">
      <t>カンリシャ</t>
    </rPh>
    <phoneticPr fontId="4"/>
  </si>
  <si>
    <t>作成</t>
    <rPh sb="0" eb="2">
      <t>サクセイ</t>
    </rPh>
    <phoneticPr fontId="4"/>
  </si>
  <si>
    <t>変更</t>
    <rPh sb="0" eb="2">
      <t>ヘンコウ</t>
    </rPh>
    <phoneticPr fontId="4"/>
  </si>
  <si>
    <t>削除</t>
    <rPh sb="0" eb="2">
      <t>サクジョ</t>
    </rPh>
    <phoneticPr fontId="4"/>
  </si>
  <si>
    <t>※試行申込の場合は「事前テスト」の区分を選択してください。</t>
    <rPh sb="1" eb="3">
      <t>シコウ</t>
    </rPh>
    <rPh sb="3" eb="5">
      <t>モウシコミ</t>
    </rPh>
    <rPh sb="6" eb="8">
      <t>バアイ</t>
    </rPh>
    <rPh sb="10" eb="12">
      <t>ジゼン</t>
    </rPh>
    <rPh sb="17" eb="19">
      <t>クブン</t>
    </rPh>
    <rPh sb="20" eb="22">
      <t>センタク</t>
    </rPh>
    <phoneticPr fontId="4"/>
  </si>
  <si>
    <t>①</t>
    <phoneticPr fontId="4"/>
  </si>
  <si>
    <t>②</t>
    <phoneticPr fontId="4"/>
  </si>
  <si>
    <t>②</t>
    <phoneticPr fontId="4"/>
  </si>
  <si>
    <t>④</t>
    <phoneticPr fontId="4"/>
  </si>
  <si>
    <t>⑤</t>
    <phoneticPr fontId="4"/>
  </si>
  <si>
    <t>1ヶ月　※接続IDのみ最低利用期間あり</t>
    <rPh sb="2" eb="3">
      <t>ゲツ</t>
    </rPh>
    <rPh sb="5" eb="7">
      <t>セツゾク</t>
    </rPh>
    <rPh sb="11" eb="13">
      <t>サイテイ</t>
    </rPh>
    <rPh sb="13" eb="15">
      <t>リヨウ</t>
    </rPh>
    <rPh sb="15" eb="17">
      <t>キカン</t>
    </rPh>
    <phoneticPr fontId="4"/>
  </si>
  <si>
    <t>最低利用期間内に接続IDを削除された場合、1か月分の月額利用料が発生します。</t>
    <rPh sb="8" eb="10">
      <t>セツゾク</t>
    </rPh>
    <rPh sb="13" eb="15">
      <t>サクジョ</t>
    </rPh>
    <rPh sb="23" eb="25">
      <t>ゲツブン</t>
    </rPh>
    <rPh sb="26" eb="28">
      <t>ゲツガク</t>
    </rPh>
    <rPh sb="28" eb="30">
      <t>リヨウ</t>
    </rPh>
    <rPh sb="30" eb="31">
      <t>リョウ</t>
    </rPh>
    <phoneticPr fontId="4"/>
  </si>
  <si>
    <t>＜帳票ルート：原紙＞</t>
    <rPh sb="1" eb="3">
      <t>チョウヒョウ</t>
    </rPh>
    <rPh sb="7" eb="9">
      <t>ゲンシ</t>
    </rPh>
    <phoneticPr fontId="8"/>
  </si>
  <si>
    <t>・全区分共通</t>
    <rPh sb="1" eb="2">
      <t>ゼン</t>
    </rPh>
    <rPh sb="2" eb="4">
      <t>クブン</t>
    </rPh>
    <rPh sb="4" eb="6">
      <t>キョウツウ</t>
    </rPh>
    <phoneticPr fontId="4"/>
  </si>
  <si>
    <t>イントラSSL Type-L (ATI接続)</t>
    <rPh sb="19" eb="21">
      <t>セツゾク</t>
    </rPh>
    <phoneticPr fontId="4"/>
  </si>
  <si>
    <t>10.1.1.1</t>
  </si>
  <si>
    <t>○○サーバ</t>
  </si>
  <si>
    <t>www.sample.com</t>
  </si>
  <si>
    <t>10.1.1.2</t>
  </si>
  <si>
    <t>××サーバ</t>
  </si>
  <si>
    <t>www.sample2.com</t>
  </si>
  <si>
    <t>区分</t>
    <rPh sb="0" eb="2">
      <t>クブン</t>
    </rPh>
    <phoneticPr fontId="4"/>
  </si>
  <si>
    <t>プロトコル</t>
    <phoneticPr fontId="4"/>
  </si>
  <si>
    <t>以下のいずれかを選択してください。</t>
    <phoneticPr fontId="4"/>
  </si>
  <si>
    <t>-&gt;</t>
    <phoneticPr fontId="4"/>
  </si>
  <si>
    <t>&lt;-</t>
    <phoneticPr fontId="4"/>
  </si>
  <si>
    <t>-</t>
    <phoneticPr fontId="4"/>
  </si>
  <si>
    <t>非表示列</t>
    <rPh sb="0" eb="3">
      <t>ヒヒョウジ</t>
    </rPh>
    <rPh sb="3" eb="4">
      <t>レツ</t>
    </rPh>
    <phoneticPr fontId="4"/>
  </si>
  <si>
    <t>必須記入項目</t>
    <rPh sb="0" eb="2">
      <t>ヒッス</t>
    </rPh>
    <phoneticPr fontId="4"/>
  </si>
  <si>
    <t>任意記入項目</t>
    <rPh sb="0" eb="2">
      <t>ニンイ</t>
    </rPh>
    <rPh sb="2" eb="4">
      <t>キニュウ</t>
    </rPh>
    <rPh sb="4" eb="6">
      <t>コウモク</t>
    </rPh>
    <phoneticPr fontId="4"/>
  </si>
  <si>
    <t>ﾌﾘｶﾞﾅ</t>
  </si>
  <si>
    <t>請求分割指定シート 【基本情報(別紙)】 を
ご記入ください。</t>
    <rPh sb="0" eb="2">
      <t>セイキュウ</t>
    </rPh>
    <rPh sb="2" eb="4">
      <t>ブンカツ</t>
    </rPh>
    <rPh sb="4" eb="6">
      <t>シテイ</t>
    </rPh>
    <rPh sb="11" eb="13">
      <t>キホン</t>
    </rPh>
    <rPh sb="13" eb="15">
      <t>ジョウホウ</t>
    </rPh>
    <rPh sb="16" eb="18">
      <t>ベッシ</t>
    </rPh>
    <rPh sb="24" eb="26">
      <t>キニュウ</t>
    </rPh>
    <phoneticPr fontId="4"/>
  </si>
  <si>
    <t>※引き続き 「サービス個別申込書」 をご記入ください。</t>
    <rPh sb="1" eb="2">
      <t>ヒ</t>
    </rPh>
    <rPh sb="3" eb="4">
      <t>ツヅ</t>
    </rPh>
    <rPh sb="11" eb="13">
      <t>コベツ</t>
    </rPh>
    <rPh sb="13" eb="16">
      <t>モウシコミショ</t>
    </rPh>
    <rPh sb="20" eb="22">
      <t>キニュウ</t>
    </rPh>
    <phoneticPr fontId="22"/>
  </si>
  <si>
    <t>⑦</t>
    <phoneticPr fontId="4"/>
  </si>
  <si>
    <t>⑧</t>
    <phoneticPr fontId="4"/>
  </si>
  <si>
    <t>⑥</t>
    <phoneticPr fontId="4"/>
  </si>
  <si>
    <t>⑦</t>
    <phoneticPr fontId="4"/>
  </si>
  <si>
    <t>のうち該当箇所</t>
    <rPh sb="3" eb="5">
      <t>ガイトウ</t>
    </rPh>
    <rPh sb="5" eb="7">
      <t>カショ</t>
    </rPh>
    <phoneticPr fontId="4"/>
  </si>
  <si>
    <t>のうち変更点のみ</t>
    <rPh sb="3" eb="5">
      <t>ヘンコウ</t>
    </rPh>
    <rPh sb="5" eb="6">
      <t>テン</t>
    </rPh>
    <phoneticPr fontId="4"/>
  </si>
  <si>
    <t>回付先</t>
    <rPh sb="0" eb="2">
      <t>カイフ</t>
    </rPh>
    <rPh sb="2" eb="3">
      <t>サキ</t>
    </rPh>
    <phoneticPr fontId="4"/>
  </si>
  <si>
    <t>理由</t>
    <phoneticPr fontId="4"/>
  </si>
  <si>
    <t>・申請区分：【新規】</t>
    <rPh sb="1" eb="3">
      <t>シンセイ</t>
    </rPh>
    <rPh sb="3" eb="5">
      <t>クブン</t>
    </rPh>
    <rPh sb="7" eb="9">
      <t>シンキ</t>
    </rPh>
    <phoneticPr fontId="4"/>
  </si>
  <si>
    <t>・申請区分：【変更 - 公開システム/DNS】を含む</t>
    <rPh sb="1" eb="3">
      <t>シンセイ</t>
    </rPh>
    <rPh sb="3" eb="5">
      <t>クブン</t>
    </rPh>
    <rPh sb="7" eb="9">
      <t>ヘンコウ</t>
    </rPh>
    <rPh sb="12" eb="14">
      <t>コウカイ</t>
    </rPh>
    <rPh sb="24" eb="25">
      <t>フク</t>
    </rPh>
    <phoneticPr fontId="4"/>
  </si>
  <si>
    <t>・申請区分：【変更 - 法人管理者】のみ</t>
    <rPh sb="1" eb="3">
      <t>シンセイ</t>
    </rPh>
    <rPh sb="3" eb="5">
      <t>クブン</t>
    </rPh>
    <rPh sb="7" eb="9">
      <t>ヘンコウ</t>
    </rPh>
    <rPh sb="12" eb="14">
      <t>ホウジン</t>
    </rPh>
    <rPh sb="14" eb="17">
      <t>カンリシャ</t>
    </rPh>
    <phoneticPr fontId="4"/>
  </si>
  <si>
    <t>・申請区分：【解約】</t>
    <rPh sb="1" eb="3">
      <t>シンセイ</t>
    </rPh>
    <rPh sb="3" eb="5">
      <t>クブン</t>
    </rPh>
    <rPh sb="7" eb="9">
      <t>カイヤク</t>
    </rPh>
    <phoneticPr fontId="4"/>
  </si>
  <si>
    <t>・申請区分：【事前テスト】</t>
    <rPh sb="1" eb="3">
      <t>シンセイ</t>
    </rPh>
    <rPh sb="3" eb="5">
      <t>クブン</t>
    </rPh>
    <rPh sb="7" eb="9">
      <t>ジゼン</t>
    </rPh>
    <phoneticPr fontId="4"/>
  </si>
  <si>
    <t>「登録業務受付用」</t>
    <phoneticPr fontId="4"/>
  </si>
  <si>
    <t>お客様 → (営業サポート →) 営業部署[内容確認] → SE部署[内容確認] → 営業事務[売管登録] → 登録部署[設備登録] → 営業事務[開始案内・検収登録・申込書保管]</t>
    <rPh sb="74" eb="76">
      <t>カイシ</t>
    </rPh>
    <rPh sb="76" eb="78">
      <t>アンナイ</t>
    </rPh>
    <phoneticPr fontId="4"/>
  </si>
  <si>
    <t>お客様 → (営業サポート →) 営業部署[内容確認] → SE部署[内容確認] → 営業事務[売管登録] → 登録部署[設備登録] → 営業事務[検収登録・申込書保管]</t>
  </si>
  <si>
    <t>お客様 → (営業サポート →) 営業部署[内容確認] → SE部署[内容確認] → 営業事務[売管登録] → 登録部署[設備登録] → 営業事務[停止案内・検収登録・申込書保管]</t>
    <rPh sb="74" eb="76">
      <t>テイシ</t>
    </rPh>
    <rPh sb="76" eb="78">
      <t>アンナイ</t>
    </rPh>
    <phoneticPr fontId="4"/>
  </si>
  <si>
    <t>お客様 → (営業サポート →) 営業部署[内容確認] → SE部署[内容確認] → 登録部署[設備登録] → 営業部署[申込書保管]</t>
    <phoneticPr fontId="4"/>
  </si>
  <si>
    <t>お客様 → (営業サポート →) 営業部署[内容確認] → SE部署[内容確認] → 登録部署[設備登録]</t>
  </si>
  <si>
    <t>＜帳票ルート：Excelファイル＞</t>
    <rPh sb="1" eb="3">
      <t>チョウヒョウ</t>
    </rPh>
    <phoneticPr fontId="8"/>
  </si>
  <si>
    <t>契約解約</t>
    <rPh sb="0" eb="2">
      <t>ケイヤク</t>
    </rPh>
    <rPh sb="2" eb="4">
      <t>カイヤク</t>
    </rPh>
    <phoneticPr fontId="4"/>
  </si>
  <si>
    <t>ATSC、D.e-MailⅡ、D.e-Share、DNSオンラインツール、D.e-ComⅡ仮想サーバーライトは登録済みのため記入不要です。なお、各サービスの動作環境についてはそれぞれの仕様をご参照ください。</t>
    <phoneticPr fontId="4"/>
  </si>
  <si>
    <t>DNS登録
(※10)</t>
    <rPh sb="3" eb="5">
      <t>トウロク</t>
    </rPh>
    <phoneticPr fontId="4"/>
  </si>
  <si>
    <t>※10</t>
    <phoneticPr fontId="4"/>
  </si>
  <si>
    <t>全区分共通</t>
    <rPh sb="0" eb="1">
      <t>ゼン</t>
    </rPh>
    <rPh sb="1" eb="3">
      <t>クブン</t>
    </rPh>
    <rPh sb="3" eb="5">
      <t>キョウツウ</t>
    </rPh>
    <phoneticPr fontId="4"/>
  </si>
  <si>
    <t>押印/サイン済の [原紙] または [PDF等の画像ファイル]　＋　[Excelファイル]</t>
    <phoneticPr fontId="4"/>
  </si>
  <si>
    <t>お客様 → (営業サポート →) 営業部署[内容確認] → SE部署[内容確認] → 営業事務[売管登録] → 登録部署[設備登録] → 営業事務[検収登録・申込書保管]</t>
    <rPh sb="74" eb="76">
      <t>ケンシュウ</t>
    </rPh>
    <phoneticPr fontId="4"/>
  </si>
  <si>
    <t>SE部署</t>
    <phoneticPr fontId="4"/>
  </si>
  <si>
    <t>豊田 太郎</t>
  </si>
  <si>
    <t>443</t>
  </si>
  <si>
    <t>&lt;-</t>
    <phoneticPr fontId="4"/>
  </si>
  <si>
    <t>-</t>
    <phoneticPr fontId="4"/>
  </si>
  <si>
    <t>-&gt;</t>
    <phoneticPr fontId="4"/>
  </si>
  <si>
    <t>【</t>
    <phoneticPr fontId="4"/>
  </si>
  <si>
    <t>サービス名：</t>
    <phoneticPr fontId="4"/>
  </si>
  <si>
    <t>イントラSSL Type-L (D.e-NetWide接続)</t>
    <rPh sb="27" eb="29">
      <t>セツゾク</t>
    </rPh>
    <phoneticPr fontId="4"/>
  </si>
  <si>
    <t>】</t>
    <phoneticPr fontId="4"/>
  </si>
  <si>
    <t>区分</t>
    <phoneticPr fontId="4"/>
  </si>
  <si>
    <t>必須入力項目</t>
    <rPh sb="0" eb="2">
      <t>ヒッス</t>
    </rPh>
    <rPh sb="2" eb="4">
      <t>ニュウリョク</t>
    </rPh>
    <rPh sb="4" eb="6">
      <t>コウモク</t>
    </rPh>
    <phoneticPr fontId="4"/>
  </si>
  <si>
    <t>任意入力項目</t>
    <rPh sb="0" eb="2">
      <t>ニンイ</t>
    </rPh>
    <rPh sb="2" eb="4">
      <t>ニュウリョク</t>
    </rPh>
    <rPh sb="4" eb="6">
      <t>コウモク</t>
    </rPh>
    <phoneticPr fontId="4"/>
  </si>
  <si>
    <t>新規契約</t>
    <phoneticPr fontId="4"/>
  </si>
  <si>
    <t>①</t>
  </si>
  <si>
    <t>②</t>
  </si>
  <si>
    <t>③</t>
  </si>
  <si>
    <t>④</t>
  </si>
  <si>
    <t>⑤</t>
  </si>
  <si>
    <t>⑦</t>
  </si>
  <si>
    <t>⑧</t>
  </si>
  <si>
    <t>⑫</t>
  </si>
  <si>
    <t>⑬</t>
  </si>
  <si>
    <t>⑯</t>
  </si>
  <si>
    <t>⑨</t>
  </si>
  <si>
    <t>⑩</t>
  </si>
  <si>
    <t>⑪</t>
  </si>
  <si>
    <t>⑭</t>
  </si>
  <si>
    <t>⑮</t>
  </si>
  <si>
    <t>⑰</t>
  </si>
  <si>
    <t>⑱</t>
    <phoneticPr fontId="4"/>
  </si>
  <si>
    <t>の該当箇所</t>
    <rPh sb="1" eb="3">
      <t>ガイトウ</t>
    </rPh>
    <rPh sb="3" eb="5">
      <t>カショ</t>
    </rPh>
    <phoneticPr fontId="4"/>
  </si>
  <si>
    <t>□</t>
    <phoneticPr fontId="4"/>
  </si>
  <si>
    <t>新規契約(事前テスト号口化)</t>
    <rPh sb="0" eb="2">
      <t>シンキ</t>
    </rPh>
    <rPh sb="2" eb="4">
      <t>ケイヤク</t>
    </rPh>
    <rPh sb="5" eb="7">
      <t>ジゼン</t>
    </rPh>
    <rPh sb="10" eb="11">
      <t>ゴウ</t>
    </rPh>
    <rPh sb="11" eb="12">
      <t>グチ</t>
    </rPh>
    <rPh sb="12" eb="13">
      <t>カ</t>
    </rPh>
    <phoneticPr fontId="4"/>
  </si>
  <si>
    <t>⑥</t>
  </si>
  <si>
    <t>の変更点のみ</t>
    <rPh sb="1" eb="3">
      <t>ヘンコウ</t>
    </rPh>
    <rPh sb="3" eb="4">
      <t>テン</t>
    </rPh>
    <phoneticPr fontId="4"/>
  </si>
  <si>
    <t>法人管理者、VPNネットワーク</t>
    <rPh sb="0" eb="2">
      <t>ホウジン</t>
    </rPh>
    <rPh sb="2" eb="5">
      <t>カンリシャ</t>
    </rPh>
    <phoneticPr fontId="4"/>
  </si>
  <si>
    <t>D.e-NetWide関連設定</t>
    <rPh sb="11" eb="13">
      <t>カンレン</t>
    </rPh>
    <rPh sb="13" eb="15">
      <t>セッテイ</t>
    </rPh>
    <phoneticPr fontId="4"/>
  </si>
  <si>
    <t>課金方式</t>
    <rPh sb="0" eb="2">
      <t>カキン</t>
    </rPh>
    <rPh sb="2" eb="4">
      <t>ホウシキ</t>
    </rPh>
    <phoneticPr fontId="4"/>
  </si>
  <si>
    <t>①</t>
    <phoneticPr fontId="4"/>
  </si>
  <si>
    <t>サービス開始/変更/解約（※1）</t>
    <phoneticPr fontId="4"/>
  </si>
  <si>
    <t>サービス反映希望日</t>
    <phoneticPr fontId="4"/>
  </si>
  <si>
    <t>※1</t>
    <phoneticPr fontId="4"/>
  </si>
  <si>
    <t>申込区分が「変更 - 課金方式」の場合、変更反映は月初第1営業日となります。サービス反映希望日として月初第1営業日を指定してください。</t>
    <rPh sb="0" eb="2">
      <t>モウシコミ</t>
    </rPh>
    <rPh sb="2" eb="4">
      <t>クブン</t>
    </rPh>
    <rPh sb="6" eb="8">
      <t>ヘンコウ</t>
    </rPh>
    <rPh sb="11" eb="13">
      <t>カキン</t>
    </rPh>
    <rPh sb="13" eb="15">
      <t>ホウシキ</t>
    </rPh>
    <rPh sb="17" eb="19">
      <t>バアイ</t>
    </rPh>
    <rPh sb="20" eb="22">
      <t>ヘンコウ</t>
    </rPh>
    <rPh sb="22" eb="24">
      <t>ハンエイ</t>
    </rPh>
    <rPh sb="25" eb="27">
      <t>ゲッショ</t>
    </rPh>
    <rPh sb="27" eb="28">
      <t>ダイ</t>
    </rPh>
    <rPh sb="29" eb="32">
      <t>エイギョウビ</t>
    </rPh>
    <rPh sb="42" eb="44">
      <t>ハンエイ</t>
    </rPh>
    <rPh sb="44" eb="47">
      <t>キボウビ</t>
    </rPh>
    <rPh sb="50" eb="52">
      <t>ゲッショ</t>
    </rPh>
    <rPh sb="52" eb="53">
      <t>ダイ</t>
    </rPh>
    <rPh sb="54" eb="57">
      <t>エイギョウビ</t>
    </rPh>
    <rPh sb="58" eb="60">
      <t>シテイ</t>
    </rPh>
    <phoneticPr fontId="4"/>
  </si>
  <si>
    <t>②</t>
    <phoneticPr fontId="4"/>
  </si>
  <si>
    <t>定額プラン</t>
    <rPh sb="0" eb="2">
      <t>テイガク</t>
    </rPh>
    <phoneticPr fontId="4"/>
  </si>
  <si>
    <t>変動プラン</t>
    <rPh sb="0" eb="2">
      <t>ヘンドウ</t>
    </rPh>
    <phoneticPr fontId="4"/>
  </si>
  <si>
    <t>※2</t>
    <phoneticPr fontId="4"/>
  </si>
  <si>
    <t>各方式につきましては「参考」シートの「課金方式」を参照ください。</t>
    <rPh sb="0" eb="3">
      <t>カクホウシキ</t>
    </rPh>
    <rPh sb="11" eb="13">
      <t>サンコウ</t>
    </rPh>
    <rPh sb="19" eb="21">
      <t>カキン</t>
    </rPh>
    <rPh sb="21" eb="23">
      <t>ホウシキ</t>
    </rPh>
    <rPh sb="25" eb="27">
      <t>サンショウ</t>
    </rPh>
    <phoneticPr fontId="4"/>
  </si>
  <si>
    <t>③</t>
    <phoneticPr fontId="4"/>
  </si>
  <si>
    <t>法人コード (※3)
(接続IDお客様任意部分)</t>
    <rPh sb="0" eb="2">
      <t>ホウジン</t>
    </rPh>
    <rPh sb="12" eb="14">
      <t>セツゾク</t>
    </rPh>
    <rPh sb="17" eb="19">
      <t>キャクサマ</t>
    </rPh>
    <rPh sb="19" eb="21">
      <t>ニンイ</t>
    </rPh>
    <rPh sb="21" eb="23">
      <t>ブブン</t>
    </rPh>
    <phoneticPr fontId="4"/>
  </si>
  <si>
    <t>※3</t>
    <phoneticPr fontId="4"/>
  </si>
  <si>
    <t>ローカルネットワーク識別子</t>
    <rPh sb="10" eb="12">
      <t>シキベツ</t>
    </rPh>
    <rPh sb="12" eb="13">
      <t>シ</t>
    </rPh>
    <phoneticPr fontId="4"/>
  </si>
  <si>
    <t>④</t>
    <phoneticPr fontId="4"/>
  </si>
  <si>
    <t>利用端末</t>
    <rPh sb="0" eb="2">
      <t>リヨウ</t>
    </rPh>
    <rPh sb="2" eb="4">
      <t>タンマツ</t>
    </rPh>
    <phoneticPr fontId="4"/>
  </si>
  <si>
    <t>VPN認証方式</t>
    <rPh sb="3" eb="5">
      <t>ニンショウ</t>
    </rPh>
    <rPh sb="5" eb="7">
      <t>ホウシキ</t>
    </rPh>
    <phoneticPr fontId="4"/>
  </si>
  <si>
    <t>端末認証</t>
    <rPh sb="0" eb="2">
      <t>タンマツ</t>
    </rPh>
    <rPh sb="2" eb="4">
      <t>ニンショウ</t>
    </rPh>
    <phoneticPr fontId="4"/>
  </si>
  <si>
    <t>VPNトンネル方式</t>
    <rPh sb="7" eb="9">
      <t>ホウシキ</t>
    </rPh>
    <phoneticPr fontId="4"/>
  </si>
  <si>
    <t>アクセスコントロール方式</t>
    <rPh sb="10" eb="12">
      <t>ホウシキ</t>
    </rPh>
    <phoneticPr fontId="4"/>
  </si>
  <si>
    <t>⑤</t>
    <phoneticPr fontId="4"/>
  </si>
  <si>
    <t>接続方式</t>
    <rPh sb="0" eb="2">
      <t>セツゾク</t>
    </rPh>
    <rPh sb="2" eb="4">
      <t>ホウシキ</t>
    </rPh>
    <phoneticPr fontId="4"/>
  </si>
  <si>
    <t>パスワードのみ</t>
    <phoneticPr fontId="4"/>
  </si>
  <si>
    <t>なし</t>
    <phoneticPr fontId="4"/>
  </si>
  <si>
    <t>スプリットトンネル</t>
    <phoneticPr fontId="4"/>
  </si>
  <si>
    <t>ホワイトリスト</t>
    <phoneticPr fontId="4"/>
  </si>
  <si>
    <t>Windows</t>
    <phoneticPr fontId="4"/>
  </si>
  <si>
    <t>あり</t>
    <phoneticPr fontId="4"/>
  </si>
  <si>
    <t>ブラックリスト</t>
    <phoneticPr fontId="4"/>
  </si>
  <si>
    <t>Mac</t>
    <phoneticPr fontId="4"/>
  </si>
  <si>
    <t>証明書のみ</t>
    <rPh sb="0" eb="3">
      <t>ショウメイショ</t>
    </rPh>
    <phoneticPr fontId="4"/>
  </si>
  <si>
    <t>フルトンネル</t>
    <phoneticPr fontId="4"/>
  </si>
  <si>
    <t>iOS</t>
    <phoneticPr fontId="4"/>
  </si>
  <si>
    <t>※4</t>
    <phoneticPr fontId="4"/>
  </si>
  <si>
    <t>１契約につきVPN認証方式、VPNトンネル方式、アクセスコントロール方式は１つの選択となります。また、これらの項目は契約途中での変更はできません。</t>
    <rPh sb="21" eb="23">
      <t>ホウシキ</t>
    </rPh>
    <rPh sb="34" eb="36">
      <t>ホウシキ</t>
    </rPh>
    <rPh sb="40" eb="42">
      <t>センタク</t>
    </rPh>
    <rPh sb="55" eb="57">
      <t>コウモク</t>
    </rPh>
    <phoneticPr fontId="4"/>
  </si>
  <si>
    <t>⑥</t>
    <phoneticPr fontId="4"/>
  </si>
  <si>
    <t>事前テスト用端末の
削除確認 (※5)</t>
    <rPh sb="0" eb="2">
      <t>ジゼン</t>
    </rPh>
    <rPh sb="5" eb="6">
      <t>ヨウ</t>
    </rPh>
    <rPh sb="6" eb="8">
      <t>タンマツ</t>
    </rPh>
    <phoneticPr fontId="4"/>
  </si>
  <si>
    <t>事前テスト期間に作成した端末のうち、号口契約後に使用しない端末は全て削除済み</t>
    <phoneticPr fontId="4"/>
  </si>
  <si>
    <t>事前テスト期間に作成した端末は、全て号口契約後も引き続き使用する</t>
    <phoneticPr fontId="4"/>
  </si>
  <si>
    <t>※5</t>
    <phoneticPr fontId="4"/>
  </si>
  <si>
    <t>号口契約後に使用しない端末が残っている場合、使用しない端末も課金対象になります。どちらかの項目にチェックをつけてください。</t>
    <rPh sb="45" eb="47">
      <t>コウモク</t>
    </rPh>
    <phoneticPr fontId="4"/>
  </si>
  <si>
    <t>⑦</t>
    <phoneticPr fontId="4"/>
  </si>
  <si>
    <t>法人管理者登録
(※6)</t>
    <rPh sb="0" eb="2">
      <t>ホウジン</t>
    </rPh>
    <rPh sb="2" eb="5">
      <t>カンリシャ</t>
    </rPh>
    <rPh sb="5" eb="7">
      <t>トウロク</t>
    </rPh>
    <phoneticPr fontId="4"/>
  </si>
  <si>
    <t>No</t>
    <phoneticPr fontId="4"/>
  </si>
  <si>
    <t>メールアドレス (※7)</t>
    <phoneticPr fontId="4"/>
  </si>
  <si>
    <t>利用者への通知メールの
コピーを受け取る (※8)</t>
    <phoneticPr fontId="4"/>
  </si>
  <si>
    <t>□</t>
    <phoneticPr fontId="4"/>
  </si>
  <si>
    <t>※6</t>
    <phoneticPr fontId="4"/>
  </si>
  <si>
    <t>管理ポータルサイトの利用者登録になります。１申請で３名まで登録できます。</t>
    <phoneticPr fontId="4"/>
  </si>
  <si>
    <t>※7</t>
    <phoneticPr fontId="4"/>
  </si>
  <si>
    <t>管理ポータルサイトの接続IDになります。複数契約をもっている場合、「法人管理者名」と「利用者への通知メールのコピーを受け取る」の設定はメールアドレス毎で共通となります。</t>
    <phoneticPr fontId="4"/>
  </si>
  <si>
    <t>※8</t>
    <phoneticPr fontId="4"/>
  </si>
  <si>
    <t>ID利用者へ送付される通知メール(登録完了通知、パスワードリセット通知など)のCCに管理者メールアドレスを含める場合はチェックを入れてください。</t>
    <phoneticPr fontId="4"/>
  </si>
  <si>
    <t>⑧</t>
    <phoneticPr fontId="4"/>
  </si>
  <si>
    <t>VPN DNSサーバ</t>
    <phoneticPr fontId="4"/>
  </si>
  <si>
    <t>プライマリ</t>
    <phoneticPr fontId="4"/>
  </si>
  <si>
    <t>セカンダリ</t>
    <phoneticPr fontId="4"/>
  </si>
  <si>
    <t>⑨</t>
    <phoneticPr fontId="4"/>
  </si>
  <si>
    <t>VPN Proxy
(Windows)</t>
    <phoneticPr fontId="4"/>
  </si>
  <si>
    <t>Proxy</t>
    <phoneticPr fontId="4"/>
  </si>
  <si>
    <t>利用しない</t>
    <rPh sb="0" eb="2">
      <t>リヨウ</t>
    </rPh>
    <phoneticPr fontId="4"/>
  </si>
  <si>
    <t>自動構成スクリプトを利用する</t>
    <rPh sb="0" eb="2">
      <t>ジドウ</t>
    </rPh>
    <rPh sb="2" eb="4">
      <t>コウセイ</t>
    </rPh>
    <rPh sb="10" eb="12">
      <t>リヨウ</t>
    </rPh>
    <phoneticPr fontId="4"/>
  </si>
  <si>
    <t>プロキシサーバを利用する</t>
    <rPh sb="8" eb="10">
      <t>リヨウ</t>
    </rPh>
    <phoneticPr fontId="4"/>
  </si>
  <si>
    <t>自動構成スクリプト</t>
    <rPh sb="0" eb="2">
      <t>ジドウ</t>
    </rPh>
    <rPh sb="2" eb="4">
      <t>コウセイ</t>
    </rPh>
    <phoneticPr fontId="4"/>
  </si>
  <si>
    <t>アドレスを記入してください</t>
    <phoneticPr fontId="4"/>
  </si>
  <si>
    <t>プロキシサーバ</t>
    <phoneticPr fontId="4"/>
  </si>
  <si>
    <t>アドレス:ポート の形式で記入してください</t>
    <phoneticPr fontId="4"/>
  </si>
  <si>
    <t>除外リスト（※9）</t>
    <rPh sb="0" eb="2">
      <t>ジョガイ</t>
    </rPh>
    <phoneticPr fontId="4"/>
  </si>
  <si>
    <t>除外対象をセミコロン区切りで記入してください (※8)</t>
    <phoneticPr fontId="4"/>
  </si>
  <si>
    <t>ローカルアドレス</t>
    <phoneticPr fontId="4"/>
  </si>
  <si>
    <t>ローカルアドレスにはプロキシサーバを利用しない</t>
    <rPh sb="18" eb="20">
      <t>リヨウ</t>
    </rPh>
    <phoneticPr fontId="4"/>
  </si>
  <si>
    <t>ローカルアドレスにもプロキシサーバを利用する</t>
    <rPh sb="18" eb="20">
      <t>リヨウ</t>
    </rPh>
    <phoneticPr fontId="4"/>
  </si>
  <si>
    <t>※9</t>
    <phoneticPr fontId="4"/>
  </si>
  <si>
    <t>除外対象を複数登録する場合、セミコロン(;)で区切ってください。</t>
    <rPh sb="0" eb="2">
      <t>ジョガイ</t>
    </rPh>
    <rPh sb="2" eb="4">
      <t>タイショウ</t>
    </rPh>
    <rPh sb="5" eb="7">
      <t>フクスウ</t>
    </rPh>
    <rPh sb="7" eb="9">
      <t>トウロク</t>
    </rPh>
    <phoneticPr fontId="4"/>
  </si>
  <si>
    <t>半角英数、ハイフン(-)、アンダーバー(_)、ドット(.)、および、アスタリスク(*)のみ利用可能です。アスタリスクはワイルドカードとして利用されます。</t>
    <rPh sb="45" eb="47">
      <t>リヨウ</t>
    </rPh>
    <rPh sb="47" eb="49">
      <t>カノウ</t>
    </rPh>
    <phoneticPr fontId="4"/>
  </si>
  <si>
    <t>⑩</t>
    <phoneticPr fontId="4"/>
  </si>
  <si>
    <t>VPNネットワーク（※10）</t>
    <phoneticPr fontId="4"/>
  </si>
  <si>
    <t>No</t>
    <phoneticPr fontId="4"/>
  </si>
  <si>
    <t>IPアドレス/マスク</t>
    <phoneticPr fontId="4"/>
  </si>
  <si>
    <t>※10</t>
    <phoneticPr fontId="4"/>
  </si>
  <si>
    <t>⑤でVPNトンネル方式に"スプリットトンネル"かつアクセスコントロール方式に"ブラックリスト"を選択した場合のみ入力必須となります。</t>
    <phoneticPr fontId="4"/>
  </si>
  <si>
    <t>ご利用のアプリのアドレス、社内ネットワークのアドレスレンジ、VPN DNSサーバのIPアドレス、VPN ProxyのIPアドレス(ご利用の場合)等を入力してください。</t>
    <rPh sb="1" eb="3">
      <t>リヨウ</t>
    </rPh>
    <rPh sb="13" eb="15">
      <t>シャナイ</t>
    </rPh>
    <rPh sb="66" eb="68">
      <t>リヨウ</t>
    </rPh>
    <rPh sb="69" eb="71">
      <t>バアイ</t>
    </rPh>
    <rPh sb="72" eb="73">
      <t>トウ</t>
    </rPh>
    <rPh sb="74" eb="76">
      <t>ニュウリョク</t>
    </rPh>
    <phoneticPr fontId="4"/>
  </si>
  <si>
    <t>⑪</t>
    <phoneticPr fontId="4"/>
  </si>
  <si>
    <t>アクセスコントロールリスト</t>
    <phoneticPr fontId="4"/>
  </si>
  <si>
    <t>タイプ</t>
    <phoneticPr fontId="4"/>
  </si>
  <si>
    <t>ポート番号</t>
    <rPh sb="3" eb="5">
      <t>バンゴウ</t>
    </rPh>
    <phoneticPr fontId="4"/>
  </si>
  <si>
    <t>IPアドレス/マスク（※11）</t>
    <phoneticPr fontId="4"/>
  </si>
  <si>
    <t>備考[20文字以内]</t>
    <rPh sb="0" eb="2">
      <t>ビコウ</t>
    </rPh>
    <rPh sb="5" eb="7">
      <t>モジ</t>
    </rPh>
    <rPh sb="7" eb="9">
      <t>イナイ</t>
    </rPh>
    <phoneticPr fontId="4"/>
  </si>
  <si>
    <t>ポート番号のグレーアウト</t>
    <rPh sb="3" eb="5">
      <t>バンゴウ</t>
    </rPh>
    <phoneticPr fontId="4"/>
  </si>
  <si>
    <t>すべてのIP</t>
  </si>
  <si>
    <t>すべてのTCP</t>
  </si>
  <si>
    <t>すべてのUDP</t>
  </si>
  <si>
    <t>すべてのICMP</t>
  </si>
  <si>
    <t>カスタムTCP</t>
  </si>
  <si>
    <t>カスタムUDP</t>
  </si>
  <si>
    <t>HTTP</t>
  </si>
  <si>
    <t>HTTPS</t>
  </si>
  <si>
    <t>SMTP</t>
  </si>
  <si>
    <t>POP3</t>
  </si>
  <si>
    <t>※11</t>
    <phoneticPr fontId="4"/>
  </si>
  <si>
    <t>any(全て)を設定する場合は「0.0.0.0/0」と入力ください。</t>
    <rPh sb="4" eb="5">
      <t>スベ</t>
    </rPh>
    <rPh sb="8" eb="10">
      <t>セッテイ</t>
    </rPh>
    <rPh sb="12" eb="14">
      <t>バアイ</t>
    </rPh>
    <rPh sb="27" eb="29">
      <t>ニュウリョク</t>
    </rPh>
    <phoneticPr fontId="4"/>
  </si>
  <si>
    <t>IMAP</t>
  </si>
  <si>
    <t>⑤のアクセスコントロール方式で"ホワイトリスト"を選択した場合、VPN DNSサーバのIPアドレス、VPN ProxyのIPアドレス(ご利用の場合)も含むよう入力してください。</t>
    <rPh sb="12" eb="14">
      <t>ホウシキ</t>
    </rPh>
    <rPh sb="25" eb="27">
      <t>センタク</t>
    </rPh>
    <rPh sb="29" eb="31">
      <t>バアイ</t>
    </rPh>
    <rPh sb="68" eb="70">
      <t>リヨウ</t>
    </rPh>
    <rPh sb="71" eb="73">
      <t>バアイ</t>
    </rPh>
    <rPh sb="75" eb="76">
      <t>フク</t>
    </rPh>
    <rPh sb="79" eb="81">
      <t>ニュウリョク</t>
    </rPh>
    <phoneticPr fontId="4"/>
  </si>
  <si>
    <t>SSH</t>
  </si>
  <si>
    <t>標準納期</t>
    <phoneticPr fontId="4"/>
  </si>
  <si>
    <t>押印/サイン済の [原紙] または [PDF等の画像ファイル]　＋　[Excelファイル]</t>
    <phoneticPr fontId="4"/>
  </si>
  <si>
    <t>押印/サイン済の [原紙] または [PDF等の画像ファイル]</t>
    <phoneticPr fontId="4"/>
  </si>
  <si>
    <t>E-mail</t>
    <phoneticPr fontId="4"/>
  </si>
  <si>
    <t>郵送</t>
    <phoneticPr fontId="4"/>
  </si>
  <si>
    <t>FAX</t>
    <phoneticPr fontId="4"/>
  </si>
  <si>
    <t>※FAX受信確認後、弊社担当者よりご連絡致します。
　 連絡がない場合は恐れ入りますが、営業ヘルプデスク（TEL：050-3142-7889）までご一報願います。</t>
    <phoneticPr fontId="4"/>
  </si>
  <si>
    <t>契約期間</t>
    <phoneticPr fontId="4"/>
  </si>
  <si>
    <t>理由</t>
    <phoneticPr fontId="4"/>
  </si>
  <si>
    <t>SE部署</t>
    <phoneticPr fontId="4"/>
  </si>
  <si>
    <t>「登録業務受付用」 ＆ 「NW運用委託者」</t>
    <phoneticPr fontId="4"/>
  </si>
  <si>
    <t>D.e-Share</t>
    <phoneticPr fontId="4"/>
  </si>
  <si>
    <t>・申請区分：【変更】</t>
    <rPh sb="1" eb="3">
      <t>シンセイ</t>
    </rPh>
    <rPh sb="3" eb="5">
      <t>クブン</t>
    </rPh>
    <rPh sb="7" eb="9">
      <t>ヘンコウ</t>
    </rPh>
    <phoneticPr fontId="4"/>
  </si>
  <si>
    <t>イントラSSL Type-L (D.e-NetWide関連設定)</t>
    <rPh sb="27" eb="29">
      <t>カンレン</t>
    </rPh>
    <rPh sb="29" eb="31">
      <t>セッテイセツゾク戹㣟_x0000__x0000_</t>
    </rPh>
    <phoneticPr fontId="4"/>
  </si>
  <si>
    <t>「参考」シートの「構成図」を参照し、各項目を記入してください。</t>
    <rPh sb="1" eb="3">
      <t>サンコウ</t>
    </rPh>
    <rPh sb="9" eb="11">
      <t>コウセイ</t>
    </rPh>
    <rPh sb="11" eb="12">
      <t>ズ</t>
    </rPh>
    <rPh sb="14" eb="16">
      <t>サンショウ</t>
    </rPh>
    <rPh sb="18" eb="21">
      <t>カクコウモク</t>
    </rPh>
    <rPh sb="22" eb="24">
      <t>キニュウ</t>
    </rPh>
    <phoneticPr fontId="4"/>
  </si>
  <si>
    <t>⑫</t>
    <phoneticPr fontId="4"/>
  </si>
  <si>
    <t>D.e-NetWideの契約内容</t>
    <rPh sb="12" eb="14">
      <t>ケイヤク</t>
    </rPh>
    <rPh sb="14" eb="16">
      <t>ナイヨウ</t>
    </rPh>
    <phoneticPr fontId="4"/>
  </si>
  <si>
    <t>データセンター接続契約（※12）</t>
    <rPh sb="7" eb="9">
      <t>セツゾク</t>
    </rPh>
    <rPh sb="9" eb="11">
      <t>ケイヤク</t>
    </rPh>
    <phoneticPr fontId="4"/>
  </si>
  <si>
    <t>※12</t>
    <phoneticPr fontId="4"/>
  </si>
  <si>
    <t>⑬</t>
    <phoneticPr fontId="4"/>
  </si>
  <si>
    <t>D.e-NetWide</t>
    <phoneticPr fontId="4"/>
  </si>
  <si>
    <t>割当構成図No</t>
    <rPh sb="0" eb="2">
      <t>ワリアテ</t>
    </rPh>
    <rPh sb="2" eb="4">
      <t>コウセイ</t>
    </rPh>
    <rPh sb="4" eb="5">
      <t>ズ</t>
    </rPh>
    <phoneticPr fontId="4"/>
  </si>
  <si>
    <t>■</t>
    <phoneticPr fontId="4"/>
  </si>
  <si>
    <t>VIP</t>
    <phoneticPr fontId="4"/>
  </si>
  <si>
    <t>1号機</t>
    <rPh sb="1" eb="3">
      <t>ゴウキ</t>
    </rPh>
    <phoneticPr fontId="4"/>
  </si>
  <si>
    <t>2号機</t>
    <rPh sb="1" eb="3">
      <t>ゴウキ</t>
    </rPh>
    <phoneticPr fontId="4"/>
  </si>
  <si>
    <t>※13</t>
    <phoneticPr fontId="4"/>
  </si>
  <si>
    <t>新規に割り当てる場合のみ記入してください。</t>
    <rPh sb="0" eb="2">
      <t>シンキ</t>
    </rPh>
    <rPh sb="3" eb="4">
      <t>ワ</t>
    </rPh>
    <rPh sb="5" eb="6">
      <t>ア</t>
    </rPh>
    <rPh sb="8" eb="10">
      <t>バアイ</t>
    </rPh>
    <rPh sb="12" eb="14">
      <t>キニュウ</t>
    </rPh>
    <phoneticPr fontId="4"/>
  </si>
  <si>
    <t>D.e-NetWide
データセンター向け
スタティックルート
（※14）</t>
    <rPh sb="19" eb="20">
      <t>ム</t>
    </rPh>
    <phoneticPr fontId="4"/>
  </si>
  <si>
    <t>宛先アドレス</t>
    <rPh sb="0" eb="2">
      <t>アテサキ</t>
    </rPh>
    <phoneticPr fontId="4"/>
  </si>
  <si>
    <t>サブネットマスク</t>
    <phoneticPr fontId="4"/>
  </si>
  <si>
    <t>ネクストホップアドレス</t>
    <phoneticPr fontId="4"/>
  </si>
  <si>
    <t>※14</t>
    <phoneticPr fontId="4"/>
  </si>
  <si>
    <t>⑯</t>
    <phoneticPr fontId="4"/>
  </si>
  <si>
    <t>VPN用クライアント
poolアドレス
（※15）</t>
    <rPh sb="3" eb="4">
      <t>ヨウ</t>
    </rPh>
    <phoneticPr fontId="4"/>
  </si>
  <si>
    <t>種別</t>
    <rPh sb="0" eb="2">
      <t>シュベツ</t>
    </rPh>
    <phoneticPr fontId="4"/>
  </si>
  <si>
    <t>開始アドレス　　　　</t>
    <rPh sb="0" eb="2">
      <t>カイシ</t>
    </rPh>
    <phoneticPr fontId="4"/>
  </si>
  <si>
    <t>ネットワークアドレス</t>
    <phoneticPr fontId="4"/>
  </si>
  <si>
    <t>　～　終了アドレス</t>
    <rPh sb="3" eb="5">
      <t>シュウリョウ</t>
    </rPh>
    <phoneticPr fontId="4"/>
  </si>
  <si>
    <t>アドレス</t>
    <phoneticPr fontId="4"/>
  </si>
  <si>
    <t>レンジ</t>
    <phoneticPr fontId="4"/>
  </si>
  <si>
    <t>※15</t>
    <phoneticPr fontId="4"/>
  </si>
  <si>
    <t>poolアドレスの追加と削除を同時に申請する場合、反映希望日当日にVPN通信不可となる時間帯が発生します。あらかじめご了承ください。</t>
    <rPh sb="9" eb="11">
      <t>ツイカ</t>
    </rPh>
    <rPh sb="12" eb="14">
      <t>サクジョ</t>
    </rPh>
    <rPh sb="15" eb="17">
      <t>ドウジ</t>
    </rPh>
    <rPh sb="18" eb="20">
      <t>シンセイ</t>
    </rPh>
    <rPh sb="22" eb="24">
      <t>バアイ</t>
    </rPh>
    <rPh sb="25" eb="27">
      <t>ハンエイ</t>
    </rPh>
    <rPh sb="27" eb="30">
      <t>キボウビ</t>
    </rPh>
    <rPh sb="30" eb="32">
      <t>トウジツ</t>
    </rPh>
    <rPh sb="36" eb="38">
      <t>ツウシン</t>
    </rPh>
    <rPh sb="38" eb="40">
      <t>フカ</t>
    </rPh>
    <rPh sb="43" eb="46">
      <t>ジカンタイ</t>
    </rPh>
    <rPh sb="47" eb="49">
      <t>ハッセイ</t>
    </rPh>
    <rPh sb="59" eb="61">
      <t>リョウショウ</t>
    </rPh>
    <phoneticPr fontId="4"/>
  </si>
  <si>
    <t>FWを通貨する通信(ATI、DMZ等との通信)をしたい場合、別途、通過するFWにルーティングを設定する必要があります。</t>
    <rPh sb="3" eb="5">
      <t>ツウカ</t>
    </rPh>
    <rPh sb="7" eb="9">
      <t>ツウシン</t>
    </rPh>
    <rPh sb="17" eb="18">
      <t>トウ</t>
    </rPh>
    <rPh sb="20" eb="22">
      <t>ツウシン</t>
    </rPh>
    <rPh sb="27" eb="29">
      <t>バアイ</t>
    </rPh>
    <rPh sb="30" eb="32">
      <t>ベット</t>
    </rPh>
    <rPh sb="33" eb="35">
      <t>ツウカ</t>
    </rPh>
    <rPh sb="47" eb="49">
      <t>セッテイ</t>
    </rPh>
    <rPh sb="51" eb="53">
      <t>ヒツヨウ</t>
    </rPh>
    <phoneticPr fontId="4"/>
  </si>
  <si>
    <t>オンデマンドDNSサフィックス</t>
    <phoneticPr fontId="4"/>
  </si>
  <si>
    <t>接続固有のDNSサフィックス</t>
    <rPh sb="0" eb="2">
      <t>セツゾク</t>
    </rPh>
    <rPh sb="2" eb="4">
      <t>コユウ</t>
    </rPh>
    <phoneticPr fontId="4"/>
  </si>
  <si>
    <t>⑱</t>
    <phoneticPr fontId="4"/>
  </si>
  <si>
    <t>VPN Proxy
(Mac)</t>
    <phoneticPr fontId="4"/>
  </si>
  <si>
    <t>変更なし</t>
    <rPh sb="0" eb="2">
      <t>ヘンコウ</t>
    </rPh>
    <phoneticPr fontId="4"/>
  </si>
  <si>
    <t>変更あり</t>
    <rPh sb="0" eb="2">
      <t>ヘンコウ</t>
    </rPh>
    <phoneticPr fontId="4"/>
  </si>
  <si>
    <t>区分入力</t>
    <rPh sb="0" eb="2">
      <t>クブン</t>
    </rPh>
    <rPh sb="2" eb="4">
      <t>ニュウリョク</t>
    </rPh>
    <phoneticPr fontId="4"/>
  </si>
  <si>
    <t>アドレスを記入してください</t>
    <phoneticPr fontId="4"/>
  </si>
  <si>
    <t>選択してください</t>
  </si>
  <si>
    <t>プロキシサーバ</t>
    <phoneticPr fontId="4"/>
  </si>
  <si>
    <t>標準Proxy (proxy03.tns.ne.jp)</t>
  </si>
  <si>
    <t>IPアドレス（※16）</t>
    <phoneticPr fontId="4"/>
  </si>
  <si>
    <t>ポート番号</t>
    <phoneticPr fontId="4"/>
  </si>
  <si>
    <t>URL-フィルタリング(urlf.dci.ad.jp)</t>
  </si>
  <si>
    <t>URL-フィルタリング(websecurity.d-cruise.jp)</t>
  </si>
  <si>
    <t>除外リスト（※17）</t>
    <rPh sb="0" eb="2">
      <t>ジョガイ</t>
    </rPh>
    <phoneticPr fontId="4"/>
  </si>
  <si>
    <t>除外対象（※17）</t>
    <rPh sb="0" eb="2">
      <t>ジョガイ</t>
    </rPh>
    <rPh sb="2" eb="4">
      <t>タイショウ</t>
    </rPh>
    <phoneticPr fontId="4"/>
  </si>
  <si>
    <t>Webウィルスチェック(proxyav.tns.ne.jp)</t>
  </si>
  <si>
    <t>選択してください</t>
    <rPh sb="0" eb="2">
      <t>センタク</t>
    </rPh>
    <phoneticPr fontId="4"/>
  </si>
  <si>
    <t>Webウィルスチェック(websecurity.d-cruise.jp)</t>
  </si>
  <si>
    <t>Webセキュリティセット(urlfav.dci.ad.jp)</t>
  </si>
  <si>
    <t>Webセキュリティセット(websecurity.d-cruise.jp)</t>
  </si>
  <si>
    <t>※16</t>
    <phoneticPr fontId="4"/>
  </si>
  <si>
    <t>プロキシサーバのアドレスはIPアドレスを記入してください。FQDNは指定できません。</t>
    <rPh sb="20" eb="22">
      <t>キニュウ</t>
    </rPh>
    <rPh sb="34" eb="36">
      <t>シテイ</t>
    </rPh>
    <phoneticPr fontId="4"/>
  </si>
  <si>
    <t>※17</t>
    <phoneticPr fontId="4"/>
  </si>
  <si>
    <t>本シートの提出は不要です。</t>
    <rPh sb="0" eb="1">
      <t>ホン</t>
    </rPh>
    <rPh sb="5" eb="7">
      <t>テイシュツ</t>
    </rPh>
    <rPh sb="8" eb="10">
      <t>フヨウ</t>
    </rPh>
    <phoneticPr fontId="4"/>
  </si>
  <si>
    <t>【</t>
    <phoneticPr fontId="4"/>
  </si>
  <si>
    <t>イントラSSL Type-L (D.e-NetWide接続)　＜参考＞</t>
    <rPh sb="27" eb="29">
      <t>セツゾク</t>
    </rPh>
    <rPh sb="32" eb="34">
      <t>サンコウ</t>
    </rPh>
    <phoneticPr fontId="4"/>
  </si>
  <si>
    <t>】</t>
    <phoneticPr fontId="4"/>
  </si>
  <si>
    <t>■課金方式</t>
    <rPh sb="1" eb="3">
      <t>カキン</t>
    </rPh>
    <rPh sb="3" eb="5">
      <t>ホウシキ</t>
    </rPh>
    <phoneticPr fontId="4"/>
  </si>
  <si>
    <t>定額プラン：</t>
    <rPh sb="0" eb="2">
      <t>テイガク</t>
    </rPh>
    <phoneticPr fontId="4"/>
  </si>
  <si>
    <t>VPN接続の有無に関わらず、1ID当たり固定の月額費用が発生する方式となります。</t>
    <rPh sb="3" eb="5">
      <t>セツゾク</t>
    </rPh>
    <rPh sb="6" eb="8">
      <t>ウム</t>
    </rPh>
    <rPh sb="9" eb="10">
      <t>カカ</t>
    </rPh>
    <rPh sb="17" eb="18">
      <t>ア</t>
    </rPh>
    <rPh sb="20" eb="22">
      <t>コテイ</t>
    </rPh>
    <rPh sb="23" eb="25">
      <t>ゲツガク</t>
    </rPh>
    <rPh sb="25" eb="27">
      <t>ヒヨウ</t>
    </rPh>
    <rPh sb="28" eb="30">
      <t>ハッセイ</t>
    </rPh>
    <rPh sb="32" eb="34">
      <t>ホウシキ</t>
    </rPh>
    <phoneticPr fontId="4"/>
  </si>
  <si>
    <t>変動プラン：</t>
    <rPh sb="0" eb="2">
      <t>ヘンドウ</t>
    </rPh>
    <phoneticPr fontId="4"/>
  </si>
  <si>
    <t>VPN接続の有無により、1ID当たりの月額費用が異なる方式となります。</t>
    <rPh sb="3" eb="5">
      <t>セツゾク</t>
    </rPh>
    <rPh sb="6" eb="8">
      <t>ウム</t>
    </rPh>
    <rPh sb="15" eb="16">
      <t>ア</t>
    </rPh>
    <rPh sb="19" eb="21">
      <t>ゲツガク</t>
    </rPh>
    <rPh sb="21" eb="23">
      <t>ヒヨウ</t>
    </rPh>
    <rPh sb="24" eb="25">
      <t>コト</t>
    </rPh>
    <rPh sb="27" eb="29">
      <t>ホウシキ</t>
    </rPh>
    <phoneticPr fontId="4"/>
  </si>
  <si>
    <t>詳細はサービス仕様書およびサービス料金表を参照ください。</t>
    <rPh sb="0" eb="2">
      <t>ショウサイ</t>
    </rPh>
    <rPh sb="7" eb="10">
      <t>シヨウショ</t>
    </rPh>
    <rPh sb="17" eb="19">
      <t>リョウキン</t>
    </rPh>
    <rPh sb="19" eb="20">
      <t>ヒョウ</t>
    </rPh>
    <rPh sb="21" eb="23">
      <t>サンショウ</t>
    </rPh>
    <phoneticPr fontId="4"/>
  </si>
  <si>
    <t>■構成図</t>
    <rPh sb="1" eb="3">
      <t>コウセイ</t>
    </rPh>
    <rPh sb="3" eb="4">
      <t>ズ</t>
    </rPh>
    <phoneticPr fontId="4"/>
  </si>
  <si>
    <t>No</t>
    <phoneticPr fontId="4"/>
  </si>
  <si>
    <t>項目名</t>
    <rPh sb="0" eb="2">
      <t>コウモク</t>
    </rPh>
    <rPh sb="2" eb="3">
      <t>メイ</t>
    </rPh>
    <phoneticPr fontId="4"/>
  </si>
  <si>
    <t>説明</t>
    <rPh sb="0" eb="2">
      <t>セツメイ</t>
    </rPh>
    <phoneticPr fontId="4"/>
  </si>
  <si>
    <t>⑧</t>
    <phoneticPr fontId="4"/>
  </si>
  <si>
    <t>VPN DNSサーバ</t>
    <phoneticPr fontId="4"/>
  </si>
  <si>
    <t>VPN通信を行う際に参照するDNSサーバをご記入ください</t>
    <phoneticPr fontId="4"/>
  </si>
  <si>
    <t>⑨</t>
    <phoneticPr fontId="4"/>
  </si>
  <si>
    <t>VPN Proxy(Windows)</t>
    <phoneticPr fontId="4"/>
  </si>
  <si>
    <t>Windows端末でVPN通信を行う際に参照するProxyをご記入ください</t>
    <rPh sb="7" eb="9">
      <t>タンマツ</t>
    </rPh>
    <phoneticPr fontId="4"/>
  </si>
  <si>
    <t>⑩</t>
    <phoneticPr fontId="4"/>
  </si>
  <si>
    <t>VPNネットワーク</t>
    <phoneticPr fontId="4"/>
  </si>
  <si>
    <t>VPN通信をしたいアドレスレンジ(社内ネットワーク、DNS、Proxyのアドレスレンジなど)をご記入ください</t>
    <rPh sb="48" eb="50">
      <t>キニュウ</t>
    </rPh>
    <phoneticPr fontId="4"/>
  </si>
  <si>
    <t>※⑤のVPNトンネル方式に"スプリットトンネル"かつアクセスコントロール方式に"ブラックリスト"を選択した場合のみ必要です</t>
    <phoneticPr fontId="4"/>
  </si>
  <si>
    <t>⑪</t>
    <phoneticPr fontId="4"/>
  </si>
  <si>
    <t>アクセスコントロールリスト</t>
    <phoneticPr fontId="4"/>
  </si>
  <si>
    <t>⑤のアクセスコントロール方式で選択した項目により記入内容が異なります</t>
    <phoneticPr fontId="4"/>
  </si>
  <si>
    <t>・ホワイトリスト方式：通信を許可するアドレスをご記入ください</t>
    <phoneticPr fontId="4"/>
  </si>
  <si>
    <t>・ブラックリスト方式：通信をブロックするアドレスをご記入ください</t>
    <phoneticPr fontId="4"/>
  </si>
  <si>
    <t>アクセスGWにおけるInsideセグメントのアドレスとしてお客様割当のアドレスを使用したい場合のみご記入ください</t>
    <phoneticPr fontId="4"/>
  </si>
  <si>
    <t>※既存のInsideセグメントへ接続するためのアドレスとなります。</t>
    <rPh sb="1" eb="3">
      <t>キソン</t>
    </rPh>
    <rPh sb="16" eb="18">
      <t>セツゾク</t>
    </rPh>
    <phoneticPr fontId="4"/>
  </si>
  <si>
    <t>D.e-NetWideデータセンター向けスタティックルート</t>
    <rPh sb="18" eb="19">
      <t>ム</t>
    </rPh>
    <phoneticPr fontId="4"/>
  </si>
  <si>
    <t>VPNクライアント用poolアドレス</t>
    <rPh sb="9" eb="10">
      <t>ヨウ</t>
    </rPh>
    <phoneticPr fontId="4"/>
  </si>
  <si>
    <t>VPN接続した際に端末側に割り当てられるアドレス(アドレスレンジ)をご記入ください</t>
    <phoneticPr fontId="4"/>
  </si>
  <si>
    <t>オンデマンドDNSサフィックス</t>
    <phoneticPr fontId="4"/>
  </si>
  <si>
    <t>IPアドレスをDHCPで取得する場合は社内DHCPサーバから割り当てられるDNSサフィックスを、</t>
    <rPh sb="12" eb="14">
      <t>シュトク</t>
    </rPh>
    <rPh sb="16" eb="18">
      <t>バアイ</t>
    </rPh>
    <phoneticPr fontId="4"/>
  </si>
  <si>
    <t>IPアドレスを固定で設定している場合はインターフェースに設定したDNSサフィックスを記入してください。</t>
    <rPh sb="7" eb="9">
      <t>コテイ</t>
    </rPh>
    <rPh sb="10" eb="12">
      <t>セッテイ</t>
    </rPh>
    <rPh sb="16" eb="18">
      <t>バアイ</t>
    </rPh>
    <rPh sb="28" eb="30">
      <t>セッテイ</t>
    </rPh>
    <rPh sb="42" eb="44">
      <t>キニュウ</t>
    </rPh>
    <phoneticPr fontId="4"/>
  </si>
  <si>
    <t>※PCオンデマンド機能をご利用いただく場合のみ必要です</t>
    <phoneticPr fontId="4"/>
  </si>
  <si>
    <t>VPN Proxy(Mac)</t>
    <phoneticPr fontId="4"/>
  </si>
  <si>
    <t>Mac端末でVPN通信を行う際に参照するProxyをご記入ください</t>
    <rPh sb="3" eb="5">
      <t>タンマツ</t>
    </rPh>
    <phoneticPr fontId="4"/>
  </si>
  <si>
    <t>＜DNSサフィックスの確認方法＞</t>
    <rPh sb="11" eb="13">
      <t>カクニン</t>
    </rPh>
    <rPh sb="13" eb="15">
      <t>ホウホウ</t>
    </rPh>
    <phoneticPr fontId="4"/>
  </si>
  <si>
    <t>(1) ご利用の端末からコマンドプロンプトを立ち上げます</t>
    <phoneticPr fontId="4"/>
  </si>
  <si>
    <t>(2) 「ipconfig」コマンドを実行します</t>
    <phoneticPr fontId="4"/>
  </si>
  <si>
    <t>(3) 「接続固有のDNSサフィックス」の項目に記載されています</t>
    <phoneticPr fontId="4"/>
  </si>
  <si>
    <t>※右図では「ad.example.co.jp」が該当します</t>
    <rPh sb="1" eb="2">
      <t>ミギ</t>
    </rPh>
    <rPh sb="2" eb="3">
      <t>ズ</t>
    </rPh>
    <rPh sb="24" eb="26">
      <t>ガイトウ</t>
    </rPh>
    <phoneticPr fontId="4"/>
  </si>
  <si>
    <t>&lt;-</t>
    <phoneticPr fontId="4"/>
  </si>
  <si>
    <t>-</t>
    <phoneticPr fontId="4"/>
  </si>
  <si>
    <t>-&gt;</t>
    <phoneticPr fontId="4"/>
  </si>
  <si>
    <t>【</t>
    <phoneticPr fontId="4"/>
  </si>
  <si>
    <t>サービス名：</t>
    <phoneticPr fontId="4"/>
  </si>
  <si>
    <t>】</t>
    <phoneticPr fontId="4"/>
  </si>
  <si>
    <t>区分</t>
    <phoneticPr fontId="4"/>
  </si>
  <si>
    <t>⑫～⑰の記入欄は「【必須】D.e-NetWide関連設定」シートにあります。</t>
    <phoneticPr fontId="4"/>
  </si>
  <si>
    <t>①</t>
    <phoneticPr fontId="4"/>
  </si>
  <si>
    <t>サービス開始/変更/解約（※1）</t>
    <phoneticPr fontId="4"/>
  </si>
  <si>
    <t>サービス反映希望日</t>
    <phoneticPr fontId="4"/>
  </si>
  <si>
    <t>※1</t>
    <phoneticPr fontId="4"/>
  </si>
  <si>
    <t>②</t>
    <phoneticPr fontId="4"/>
  </si>
  <si>
    <t>※2</t>
    <phoneticPr fontId="4"/>
  </si>
  <si>
    <t>③</t>
    <phoneticPr fontId="4"/>
  </si>
  <si>
    <t>※3</t>
    <phoneticPr fontId="4"/>
  </si>
  <si>
    <t>④</t>
    <phoneticPr fontId="4"/>
  </si>
  <si>
    <t>⑤</t>
    <phoneticPr fontId="4"/>
  </si>
  <si>
    <t>□</t>
    <phoneticPr fontId="4"/>
  </si>
  <si>
    <t>パスワードのみ</t>
    <phoneticPr fontId="4"/>
  </si>
  <si>
    <t>なし</t>
    <phoneticPr fontId="4"/>
  </si>
  <si>
    <t>スプリットトンネル</t>
    <phoneticPr fontId="4"/>
  </si>
  <si>
    <t>ホワイトリスト</t>
    <phoneticPr fontId="4"/>
  </si>
  <si>
    <t>Windows</t>
    <phoneticPr fontId="4"/>
  </si>
  <si>
    <t>スプリットトンネル</t>
  </si>
  <si>
    <t>ホワイトリスト</t>
  </si>
  <si>
    <t>あり</t>
    <phoneticPr fontId="4"/>
  </si>
  <si>
    <t>ブラックリスト</t>
    <phoneticPr fontId="4"/>
  </si>
  <si>
    <t>Mac</t>
    <phoneticPr fontId="4"/>
  </si>
  <si>
    <t>フルトンネル</t>
    <phoneticPr fontId="4"/>
  </si>
  <si>
    <t>iOS</t>
    <phoneticPr fontId="4"/>
  </si>
  <si>
    <t>※4</t>
    <phoneticPr fontId="4"/>
  </si>
  <si>
    <t>⑥</t>
    <phoneticPr fontId="4"/>
  </si>
  <si>
    <t>事前テスト期間に作成した端末のうち、号口契約後に使用しない端末は全て削除済み</t>
    <phoneticPr fontId="4"/>
  </si>
  <si>
    <t>事前テスト期間に作成した端末は、全て号口契約後も引き続き使用する</t>
    <phoneticPr fontId="4"/>
  </si>
  <si>
    <t>※5</t>
    <phoneticPr fontId="4"/>
  </si>
  <si>
    <t>⑦</t>
    <phoneticPr fontId="4"/>
  </si>
  <si>
    <t>No</t>
    <phoneticPr fontId="4"/>
  </si>
  <si>
    <t>豊田 太郎</t>
    <phoneticPr fontId="4"/>
  </si>
  <si>
    <t>192.168.20.1</t>
    <phoneticPr fontId="4"/>
  </si>
  <si>
    <t>172.16.31.254:8080</t>
    <phoneticPr fontId="4"/>
  </si>
  <si>
    <t>10.1.*;local_test.com</t>
    <phoneticPr fontId="4"/>
  </si>
  <si>
    <t>172.16.31.254/32</t>
  </si>
  <si>
    <t>社内Proxyサーバ</t>
  </si>
  <si>
    <t>192.168.20.1/32</t>
  </si>
  <si>
    <t>社内DNSサーバ</t>
    <rPh sb="0" eb="2">
      <t>シャナイ</t>
    </rPh>
    <phoneticPr fontId="4"/>
  </si>
  <si>
    <t>172.16.1.1/32</t>
  </si>
  <si>
    <t>社内Webサーバ</t>
  </si>
  <si>
    <t>192.168.1.0/24</t>
  </si>
  <si>
    <t>お客様 → (営業サポート →) 営業部署[内容確認] → SE部署[内容確認] → 営業事務[売管登録] → 登録部署[設備登録] → 営業事務[検収登録・申込書保管]</t>
    <phoneticPr fontId="4"/>
  </si>
  <si>
    <t>お客様 → (営業サポート →) 営業部署[内容確認] → SE部署[内容確認] → 登録部署[設備登録] → 営業部署[申込書保管]</t>
    <phoneticPr fontId="4"/>
  </si>
  <si>
    <t>3333</t>
    <phoneticPr fontId="4"/>
  </si>
  <si>
    <t>172.16.20.1/16</t>
  </si>
  <si>
    <t>172.16.20.2/16</t>
  </si>
  <si>
    <t>172.16.20.3/16</t>
  </si>
  <si>
    <t>192.168.1.0</t>
  </si>
  <si>
    <t>255.255.255.0</t>
  </si>
  <si>
    <t>192.168.1.254</t>
  </si>
  <si>
    <t>ネットワークアドレス</t>
    <phoneticPr fontId="4"/>
  </si>
  <si>
    <t>サブネットマスク</t>
    <phoneticPr fontId="4"/>
  </si>
  <si>
    <t>レンジ</t>
  </si>
  <si>
    <t>192.168.0.1</t>
  </si>
  <si>
    <t>192.168.0.0</t>
    <phoneticPr fontId="4"/>
  </si>
  <si>
    <t>255.255.255.0</t>
    <phoneticPr fontId="4"/>
  </si>
  <si>
    <t>192.168.0.253</t>
    <phoneticPr fontId="4"/>
  </si>
  <si>
    <t>172.16.31.254</t>
    <phoneticPr fontId="4"/>
  </si>
  <si>
    <t>10.1.*</t>
  </si>
  <si>
    <t>*.local_test.com</t>
  </si>
  <si>
    <t>株式会社　トヨタシステムズ　御中</t>
    <rPh sb="0" eb="4">
      <t>カブシキガイシャ</t>
    </rPh>
    <rPh sb="14" eb="16">
      <t>オンチュウ</t>
    </rPh>
    <phoneticPr fontId="11"/>
  </si>
  <si>
    <t>社内記入欄</t>
    <rPh sb="0" eb="2">
      <t>シャナイ</t>
    </rPh>
    <phoneticPr fontId="11"/>
  </si>
  <si>
    <t>変更しない</t>
    <phoneticPr fontId="8"/>
  </si>
  <si>
    <r>
      <t>「サービス申込書」に添付しご提出ください。　　</t>
    </r>
    <r>
      <rPr>
        <b/>
        <sz val="9"/>
        <rFont val="Meiryo UI"/>
        <family val="3"/>
        <charset val="128"/>
      </rPr>
      <t>※「D.e-NetWide接続」メニューご利用の方は、本シートへの記入は不要です。</t>
    </r>
    <rPh sb="10" eb="12">
      <t>テンプ</t>
    </rPh>
    <rPh sb="14" eb="16">
      <t>テイシュツ</t>
    </rPh>
    <rPh sb="36" eb="38">
      <t>セツゾク</t>
    </rPh>
    <rPh sb="44" eb="46">
      <t>リヨウ</t>
    </rPh>
    <rPh sb="47" eb="48">
      <t>カタ</t>
    </rPh>
    <rPh sb="50" eb="51">
      <t>ホン</t>
    </rPh>
    <rPh sb="56" eb="58">
      <t>キニュウ</t>
    </rPh>
    <rPh sb="59" eb="61">
      <t>フヨウ</t>
    </rPh>
    <phoneticPr fontId="4"/>
  </si>
  <si>
    <t>接続IDは　[お客様任意部分](1契約で1種)+[TS指定番号4桁]@typel　となります。</t>
    <rPh sb="0" eb="2">
      <t>セツゾク</t>
    </rPh>
    <rPh sb="8" eb="10">
      <t>キャクサマ</t>
    </rPh>
    <rPh sb="10" eb="12">
      <t>ニンイ</t>
    </rPh>
    <rPh sb="12" eb="14">
      <t>ブブン</t>
    </rPh>
    <rPh sb="17" eb="19">
      <t>ケイヤク</t>
    </rPh>
    <rPh sb="21" eb="22">
      <t>シュ</t>
    </rPh>
    <rPh sb="27" eb="29">
      <t>シテイ</t>
    </rPh>
    <rPh sb="29" eb="31">
      <t>バンゴウ</t>
    </rPh>
    <rPh sb="32" eb="33">
      <t>ケタ</t>
    </rPh>
    <phoneticPr fontId="4"/>
  </si>
  <si>
    <r>
      <t xml:space="preserve">営業日前まで </t>
    </r>
    <r>
      <rPr>
        <sz val="9"/>
        <color theme="1"/>
        <rFont val="Meiryo UI"/>
        <family val="3"/>
        <charset val="128"/>
      </rPr>
      <t>(土日を除く)</t>
    </r>
    <rPh sb="0" eb="3">
      <t>エイギョウビ</t>
    </rPh>
    <rPh sb="3" eb="4">
      <t>マエ</t>
    </rPh>
    <rPh sb="8" eb="10">
      <t>ドニチ</t>
    </rPh>
    <rPh sb="11" eb="12">
      <t>ノゾ</t>
    </rPh>
    <phoneticPr fontId="4"/>
  </si>
  <si>
    <t>担当営業 または 営業ヘルプデスク (helpdesk01@tns.toyotasystems.com)</t>
    <phoneticPr fontId="4"/>
  </si>
  <si>
    <t>社内記入欄</t>
    <rPh sb="0" eb="2">
      <t>シャナイ</t>
    </rPh>
    <rPh sb="2" eb="4">
      <t>キニュウ</t>
    </rPh>
    <rPh sb="4" eb="5">
      <t>ラン</t>
    </rPh>
    <phoneticPr fontId="4"/>
  </si>
  <si>
    <t>※反映希望日が標準納期より短い、もしくは長期連休(G/W・年末年始等)を
　 跨ぐ場合は、予め弊社営業担当までご連絡願います。。</t>
    <phoneticPr fontId="4"/>
  </si>
  <si>
    <r>
      <t>「サービス申込書」に添付しご提出ください。　　</t>
    </r>
    <r>
      <rPr>
        <b/>
        <sz val="9"/>
        <rFont val="Meiryo UI"/>
        <family val="3"/>
        <charset val="128"/>
      </rPr>
      <t>※「ATI接続」メニューご利用の方は、本シートへの記入は不要です。</t>
    </r>
    <rPh sb="10" eb="12">
      <t>テンプ</t>
    </rPh>
    <rPh sb="14" eb="16">
      <t>テイシュツ</t>
    </rPh>
    <phoneticPr fontId="4"/>
  </si>
  <si>
    <t>接続IDは　[お客様任意部分](1契約で1種)+[TS指定番号4桁]@typelp　となります。</t>
    <rPh sb="0" eb="2">
      <t>セツゾク</t>
    </rPh>
    <rPh sb="8" eb="10">
      <t>キャクサマ</t>
    </rPh>
    <rPh sb="10" eb="12">
      <t>ニンイ</t>
    </rPh>
    <rPh sb="12" eb="14">
      <t>ブブン</t>
    </rPh>
    <rPh sb="17" eb="19">
      <t>ケイヤク</t>
    </rPh>
    <rPh sb="21" eb="22">
      <t>シュ</t>
    </rPh>
    <rPh sb="27" eb="29">
      <t>シテイ</t>
    </rPh>
    <rPh sb="29" eb="31">
      <t>バンゴウ</t>
    </rPh>
    <rPh sb="32" eb="33">
      <t>ケタ</t>
    </rPh>
    <phoneticPr fontId="4"/>
  </si>
  <si>
    <t>※反映希望日が標準納期より短い、もしくは長期連休(G/W・年末年始等)を
　 跨ぐ場合は、予め弊社営業担当までご連絡願います。</t>
    <phoneticPr fontId="4"/>
  </si>
  <si>
    <r>
      <t>「サービス申込書」に添付しご提出ください。</t>
    </r>
    <r>
      <rPr>
        <b/>
        <sz val="9"/>
        <rFont val="Meiryo UI"/>
        <family val="3"/>
        <charset val="128"/>
      </rPr>
      <t>　　※「ATI接続」メニューご利用の方は、本シートへの記入は不要です。</t>
    </r>
    <rPh sb="10" eb="12">
      <t>テンプ</t>
    </rPh>
    <rPh sb="14" eb="16">
      <t>テイシュツ</t>
    </rPh>
    <phoneticPr fontId="4"/>
  </si>
  <si>
    <t>TS FWを経由する場合は除きます。</t>
    <rPh sb="6" eb="8">
      <t>ケイユ</t>
    </rPh>
    <rPh sb="10" eb="12">
      <t>バアイ</t>
    </rPh>
    <rPh sb="13" eb="14">
      <t>ノゾ</t>
    </rPh>
    <phoneticPr fontId="4"/>
  </si>
  <si>
    <t>TS割当のアドレスを使用する</t>
    <phoneticPr fontId="4"/>
  </si>
  <si>
    <t>TS割当のアドレスを使用しない場合、VIP/1号機/2号機のアドレスはIPアドレス/マスクの形式で記入してください。</t>
    <rPh sb="2" eb="4">
      <t>ワリアテ</t>
    </rPh>
    <rPh sb="10" eb="12">
      <t>シヨウ</t>
    </rPh>
    <rPh sb="15" eb="17">
      <t>バアイ</t>
    </rPh>
    <rPh sb="23" eb="25">
      <t>ゴウキ</t>
    </rPh>
    <rPh sb="27" eb="29">
      <t>ゴウキ</t>
    </rPh>
    <rPh sb="46" eb="48">
      <t>ケイシキ</t>
    </rPh>
    <rPh sb="49" eb="51">
      <t>キニュウ</t>
    </rPh>
    <phoneticPr fontId="4"/>
  </si>
  <si>
    <t>TS FWを経由するルーティングは除きます。スタティックルートを変更したい場合はD.e-NetWideセンター設備設定シートにて申請ください。</t>
    <rPh sb="6" eb="8">
      <t>ケイユ</t>
    </rPh>
    <rPh sb="17" eb="18">
      <t>ノゾ</t>
    </rPh>
    <rPh sb="32" eb="34">
      <t>ヘンコウ</t>
    </rPh>
    <rPh sb="37" eb="39">
      <t>バアイ</t>
    </rPh>
    <rPh sb="55" eb="57">
      <t>セツビ</t>
    </rPh>
    <rPh sb="57" eb="59">
      <t>セッテイ</t>
    </rPh>
    <rPh sb="64" eb="66">
      <t>シンセイ</t>
    </rPh>
    <phoneticPr fontId="4"/>
  </si>
  <si>
    <t>TS Proxyを利用する</t>
    <rPh sb="9" eb="11">
      <t>リヨウ</t>
    </rPh>
    <phoneticPr fontId="4"/>
  </si>
  <si>
    <t>※デフォルトルートはTSの集約FW(FWセグメント)に設定されます</t>
    <phoneticPr fontId="4"/>
  </si>
  <si>
    <t>必要に応じて、データセンター向けのルーティング(TS FWを経由する場合は除きます)をご記入ください</t>
    <phoneticPr fontId="4"/>
  </si>
  <si>
    <t>tsa</t>
    <phoneticPr fontId="4"/>
  </si>
  <si>
    <t>tsb</t>
    <phoneticPr fontId="4"/>
  </si>
  <si>
    <t>tsc</t>
    <phoneticPr fontId="4"/>
  </si>
  <si>
    <t>toyota-taro@@tns.toyotasystems.com</t>
    <phoneticPr fontId="4"/>
  </si>
  <si>
    <t>※反映希望日が標準納期より短い、もしくは長期連休(G/W・年末年始等)を
　 跨ぐ場合は、予め弊社営業担当までご連絡願います。</t>
    <phoneticPr fontId="4"/>
  </si>
  <si>
    <r>
      <t>「サービス申込書」に添付しご提出ください。　　</t>
    </r>
    <r>
      <rPr>
        <b/>
        <sz val="9"/>
        <rFont val="Meiryo UI"/>
        <family val="3"/>
        <charset val="128"/>
      </rPr>
      <t>※「D.e-NetWide接続」メニューご利用の方は、本シートへの記入は不要です。</t>
    </r>
    <rPh sb="10" eb="12">
      <t>テンプ</t>
    </rPh>
    <rPh sb="14" eb="16">
      <t>テイシュツ</t>
    </rPh>
    <phoneticPr fontId="4"/>
  </si>
  <si>
    <t>トヨタシステムズ　リモートアクセス用</t>
    <phoneticPr fontId="4"/>
  </si>
  <si>
    <t>tsb</t>
    <phoneticPr fontId="4"/>
  </si>
  <si>
    <t>tsc</t>
    <phoneticPr fontId="4"/>
  </si>
  <si>
    <t>toyota-taro@tns.toyotasystems.com</t>
    <phoneticPr fontId="4"/>
  </si>
  <si>
    <t>※反映希望日が標準納期より短い、もしくは長期連休(G/W・年末年始等)を
　 跨ぐ場合は、予め弊社営業担当までご連絡願います。</t>
    <phoneticPr fontId="4"/>
  </si>
  <si>
    <t>担当営業 または 営業ヘルプデスク (helpdesk01@tns.toyotasystems.com)</t>
    <phoneticPr fontId="4"/>
  </si>
  <si>
    <t>TS割当のアドレスを使用する</t>
    <phoneticPr fontId="4"/>
  </si>
  <si>
    <t>intrassl.d-cruise.jp</t>
    <phoneticPr fontId="4"/>
  </si>
  <si>
    <t>※次頁へ続く</t>
  </si>
  <si>
    <t>Excel回付
(社内)</t>
    <rPh sb="9" eb="11">
      <t>シャナイ</t>
    </rPh>
    <phoneticPr fontId="4"/>
  </si>
  <si>
    <t>納期</t>
    <phoneticPr fontId="4"/>
  </si>
  <si>
    <t>)】</t>
  </si>
  <si>
    <t>※一時費用のみの場合、新規口座はご利用いただけません。</t>
    <phoneticPr fontId="16"/>
  </si>
  <si>
    <t>(</t>
    <phoneticPr fontId="8"/>
  </si>
  <si>
    <t>⇒　</t>
    <phoneticPr fontId="8"/>
  </si>
  <si>
    <t>申込者</t>
    <phoneticPr fontId="22"/>
  </si>
  <si>
    <t>052-951-8514</t>
    <phoneticPr fontId="4"/>
  </si>
  <si>
    <t>052-951-8514</t>
    <phoneticPr fontId="4"/>
  </si>
  <si>
    <t>052-951-8514</t>
    <phoneticPr fontId="4"/>
  </si>
  <si>
    <t>052-951-8514</t>
    <phoneticPr fontId="4"/>
  </si>
  <si>
    <t>営業ヘルプデスク (〒461-0001 愛知県名古屋市東区泉1-23-22 トヨタホーム栄ビル6F)</t>
    <rPh sb="0" eb="2">
      <t>エイギョウ</t>
    </rPh>
    <phoneticPr fontId="4"/>
  </si>
  <si>
    <t>⑭</t>
    <phoneticPr fontId="4"/>
  </si>
  <si>
    <t>既存のイントラSSL Type-L(D.e-NetWide接続)の契約（試行含む）を持っている</t>
  </si>
  <si>
    <t>既存のイントラSSL Type-L(D.e-NetWide接続)の契約（試行含む）は持っていない</t>
  </si>
  <si>
    <t>右記の制約事項を確認した上でサービス申込を行う。</t>
    <rPh sb="0" eb="2">
      <t>ウキ</t>
    </rPh>
    <rPh sb="3" eb="5">
      <t>セイヤク</t>
    </rPh>
    <rPh sb="5" eb="7">
      <t>ジコウ</t>
    </rPh>
    <rPh sb="8" eb="10">
      <t>カクニン</t>
    </rPh>
    <rPh sb="12" eb="13">
      <t>ウエ</t>
    </rPh>
    <rPh sb="18" eb="20">
      <t>モウシコミ</t>
    </rPh>
    <rPh sb="21" eb="22">
      <t>オコナ</t>
    </rPh>
    <phoneticPr fontId="4"/>
  </si>
  <si>
    <t>この契約以外にイントラSSL Type-L(D.e-NetWide接続)の契約（試行含む）は持っていない</t>
  </si>
  <si>
    <t>この契約以外にもイントラSSL Type-L(D.e-NetWide接続)の契約（試行含む）を持っている</t>
  </si>
  <si>
    <t>変更</t>
    <rPh sb="0" eb="2">
      <t>ヘンコウ</t>
    </rPh>
    <phoneticPr fontId="4"/>
  </si>
  <si>
    <t>イントラSSL Type-Lの契約確認</t>
    <rPh sb="15" eb="17">
      <t>キケイヤク</t>
    </rPh>
    <rPh sb="17" eb="19">
      <t>カクニン</t>
    </rPh>
    <phoneticPr fontId="4"/>
  </si>
  <si>
    <t>⑮</t>
    <phoneticPr fontId="4"/>
  </si>
  <si>
    <t>⑰</t>
    <phoneticPr fontId="4"/>
  </si>
  <si>
    <t>⑱</t>
  </si>
  <si>
    <t>⑲</t>
  </si>
  <si>
    <t>⑲</t>
    <phoneticPr fontId="4"/>
  </si>
  <si>
    <t>⑭</t>
    <phoneticPr fontId="4"/>
  </si>
  <si>
    <t>⑭</t>
    <phoneticPr fontId="4"/>
  </si>
  <si>
    <t>⑭</t>
    <phoneticPr fontId="4"/>
  </si>
  <si>
    <t>D.e-NetWide
アクセスGWアドレス
（※13）</t>
    <phoneticPr fontId="4"/>
  </si>
  <si>
    <t>～</t>
    <phoneticPr fontId="4"/>
  </si>
  <si>
    <t>D.e-NetWide
アクセスGWアドレス
（※13）</t>
    <phoneticPr fontId="4"/>
  </si>
  <si>
    <t>D.e-NetWideアクセスGWアドレス</t>
    <phoneticPr fontId="4"/>
  </si>
  <si>
    <t>⑲</t>
    <phoneticPr fontId="4"/>
  </si>
  <si>
    <t>FWを通過する通信(ATI、DMZ等との通信)をしたい場合、別途、通過するFWにルーティングを設定する必要があります。</t>
    <rPh sb="7" eb="9">
      <t>ツウシン</t>
    </rPh>
    <rPh sb="17" eb="18">
      <t>トウ</t>
    </rPh>
    <rPh sb="20" eb="22">
      <t>ツウシン</t>
    </rPh>
    <rPh sb="27" eb="29">
      <t>バアイ</t>
    </rPh>
    <rPh sb="30" eb="32">
      <t>ベット</t>
    </rPh>
    <rPh sb="33" eb="35">
      <t>ツウカ</t>
    </rPh>
    <rPh sb="47" eb="49">
      <t>セッテイ</t>
    </rPh>
    <rPh sb="51" eb="53">
      <t>ヒツヨウ</t>
    </rPh>
    <phoneticPr fontId="4"/>
  </si>
  <si>
    <t>⇒</t>
    <phoneticPr fontId="4"/>
  </si>
  <si>
    <t>右記「poolアドレスの制約事項」を確認した上でサービス申込を行う</t>
    <rPh sb="0" eb="2">
      <t>ウキ</t>
    </rPh>
    <rPh sb="12" eb="14">
      <t>セイヤク</t>
    </rPh>
    <rPh sb="14" eb="16">
      <t>ジコウ</t>
    </rPh>
    <rPh sb="18" eb="20">
      <t>カクニン</t>
    </rPh>
    <rPh sb="22" eb="23">
      <t>ウエ</t>
    </rPh>
    <rPh sb="28" eb="30">
      <t>モウシコミ</t>
    </rPh>
    <rPh sb="31" eb="32">
      <t>オコナ</t>
    </rPh>
    <phoneticPr fontId="4"/>
  </si>
  <si>
    <t>試行</t>
    <rPh sb="0" eb="2">
      <t>シコウ</t>
    </rPh>
    <phoneticPr fontId="4"/>
  </si>
  <si>
    <t>⑰</t>
    <phoneticPr fontId="4"/>
  </si>
  <si>
    <t>⑰</t>
    <phoneticPr fontId="4"/>
  </si>
  <si>
    <t>⑫～⑲の記入欄は「【必須】D.e-NetWide関連設定」シートにあります。</t>
    <phoneticPr fontId="4"/>
  </si>
  <si>
    <t>⑭</t>
    <phoneticPr fontId="4"/>
  </si>
  <si>
    <t>事前
テスト</t>
    <rPh sb="0" eb="2">
      <t>ジゼン</t>
    </rPh>
    <phoneticPr fontId="4"/>
  </si>
  <si>
    <t>申込書のご提出方法は 「サービス個別申込書」 をご参照ください。</t>
    <phoneticPr fontId="16"/>
  </si>
  <si>
    <r>
      <t>サービス申込書　</t>
    </r>
    <r>
      <rPr>
        <b/>
        <sz val="18"/>
        <rFont val="Meiryo UI"/>
        <family val="3"/>
        <charset val="128"/>
      </rPr>
      <t>【基本情報】</t>
    </r>
    <phoneticPr fontId="8"/>
  </si>
  <si>
    <t>①</t>
    <phoneticPr fontId="8"/>
  </si>
  <si>
    <t>②</t>
    <phoneticPr fontId="8"/>
  </si>
  <si>
    <t>○○</t>
    <phoneticPr fontId="4"/>
  </si>
  <si>
    <t>③</t>
    <phoneticPr fontId="8"/>
  </si>
  <si>
    <t>④</t>
    <phoneticPr fontId="8"/>
  </si>
  <si>
    <t>⑤</t>
    <phoneticPr fontId="8"/>
  </si>
  <si>
    <t>xxxxxxx-xxxx</t>
    <phoneticPr fontId="4"/>
  </si>
  <si>
    <t>---</t>
    <phoneticPr fontId="8"/>
  </si>
  <si>
    <t>⑥</t>
    <phoneticPr fontId="8"/>
  </si>
  <si>
    <t>〒</t>
    <phoneticPr fontId="8"/>
  </si>
  <si>
    <t>xxx</t>
    <phoneticPr fontId="4"/>
  </si>
  <si>
    <t>xxxx</t>
    <phoneticPr fontId="4"/>
  </si>
  <si>
    <t>○○県○○市○○区○○町 x丁目x番地x</t>
    <phoneticPr fontId="4"/>
  </si>
  <si>
    <t>○○ビル x階</t>
    <phoneticPr fontId="4"/>
  </si>
  <si>
    <t>ｶﾌﾞｼｷｶﾞｲｼｬ ﾏﾙﾏﾙ</t>
    <phoneticPr fontId="4"/>
  </si>
  <si>
    <t>株式会社　○○</t>
    <phoneticPr fontId="4"/>
  </si>
  <si>
    <t>ｼｽﾃﾑ ﾀﾛｳ</t>
    <phoneticPr fontId="4"/>
  </si>
  <si>
    <t>システム　太郎</t>
    <phoneticPr fontId="4"/>
  </si>
  <si>
    <t>TEL</t>
    <phoneticPr fontId="8"/>
  </si>
  <si>
    <t>xxx-xxx-xxxx</t>
    <phoneticPr fontId="4"/>
  </si>
  <si>
    <t>FAX</t>
    <phoneticPr fontId="8"/>
  </si>
  <si>
    <t>E-Mailコピー(社内利用)</t>
    <rPh sb="10" eb="12">
      <t>シャナイ</t>
    </rPh>
    <rPh sb="12" eb="14">
      <t>リヨウ</t>
    </rPh>
    <phoneticPr fontId="4"/>
  </si>
  <si>
    <t>E-Mail</t>
    <phoneticPr fontId="8"/>
  </si>
  <si>
    <t>system-taro</t>
    <phoneticPr fontId="4"/>
  </si>
  <si>
    <t>@</t>
    <phoneticPr fontId="4"/>
  </si>
  <si>
    <t>aaaaa.co.jp</t>
    <phoneticPr fontId="4"/>
  </si>
  <si>
    <t>変更しない</t>
    <phoneticPr fontId="4"/>
  </si>
  <si>
    <t>変更する</t>
    <phoneticPr fontId="8"/>
  </si>
  <si>
    <t>契約番号　-　検収連番</t>
    <rPh sb="7" eb="9">
      <t>ケンシュウ</t>
    </rPh>
    <rPh sb="9" eb="11">
      <t>レンバン</t>
    </rPh>
    <phoneticPr fontId="8"/>
  </si>
  <si>
    <t>課金開始日/変更/停止日（yyyy/m/d）</t>
    <rPh sb="9" eb="11">
      <t>テイシ</t>
    </rPh>
    <phoneticPr fontId="8"/>
  </si>
  <si>
    <t>添付資料貼付欄</t>
    <rPh sb="0" eb="2">
      <t>テンプ</t>
    </rPh>
    <rPh sb="2" eb="4">
      <t>シリョウ</t>
    </rPh>
    <rPh sb="4" eb="6">
      <t>ハリツ</t>
    </rPh>
    <rPh sb="6" eb="7">
      <t>ラン</t>
    </rPh>
    <phoneticPr fontId="8"/>
  </si>
  <si>
    <t>備考欄</t>
    <rPh sb="0" eb="2">
      <t>ビコウ</t>
    </rPh>
    <rPh sb="2" eb="3">
      <t>ラン</t>
    </rPh>
    <phoneticPr fontId="16"/>
  </si>
  <si>
    <t>営業サポート　/営業部署</t>
    <rPh sb="0" eb="2">
      <t>エイギョウ</t>
    </rPh>
    <rPh sb="8" eb="10">
      <t>エイギョウ</t>
    </rPh>
    <rPh sb="10" eb="12">
      <t>ブショ</t>
    </rPh>
    <phoneticPr fontId="8"/>
  </si>
  <si>
    <t>営業部署</t>
    <rPh sb="0" eb="2">
      <t>エイギョウ</t>
    </rPh>
    <rPh sb="2" eb="4">
      <t>ブショ</t>
    </rPh>
    <phoneticPr fontId="8"/>
  </si>
  <si>
    <t>口座振替案内</t>
    <rPh sb="0" eb="2">
      <t>コウザ</t>
    </rPh>
    <rPh sb="2" eb="4">
      <t>フリカエ</t>
    </rPh>
    <rPh sb="4" eb="6">
      <t>アンナイ</t>
    </rPh>
    <phoneticPr fontId="16"/>
  </si>
  <si>
    <t>受注登録</t>
    <rPh sb="0" eb="2">
      <t>ジュチュウ</t>
    </rPh>
    <rPh sb="2" eb="4">
      <t>トウロク</t>
    </rPh>
    <phoneticPr fontId="16"/>
  </si>
  <si>
    <t>システム受付担当者情報</t>
    <rPh sb="4" eb="6">
      <t>ウケツケ</t>
    </rPh>
    <rPh sb="6" eb="8">
      <t>タントウ</t>
    </rPh>
    <rPh sb="8" eb="9">
      <t>シャ</t>
    </rPh>
    <rPh sb="9" eb="11">
      <t>ジョウホウ</t>
    </rPh>
    <phoneticPr fontId="16"/>
  </si>
  <si>
    <t>必要 (案内済)</t>
    <phoneticPr fontId="16"/>
  </si>
  <si>
    <t>＜部署名＞</t>
    <rPh sb="1" eb="3">
      <t>ブショ</t>
    </rPh>
    <rPh sb="3" eb="4">
      <t>メイ</t>
    </rPh>
    <phoneticPr fontId="4"/>
  </si>
  <si>
    <t>不要（見積なし）</t>
    <rPh sb="0" eb="2">
      <t>フヨウ</t>
    </rPh>
    <rPh sb="3" eb="5">
      <t>ミツモリ</t>
    </rPh>
    <phoneticPr fontId="16"/>
  </si>
  <si>
    <t>＜担当者名＞</t>
    <rPh sb="1" eb="4">
      <t>タントウシャ</t>
    </rPh>
    <rPh sb="4" eb="5">
      <t>メイ</t>
    </rPh>
    <phoneticPr fontId="4"/>
  </si>
  <si>
    <t>SE部署</t>
    <phoneticPr fontId="8"/>
  </si>
  <si>
    <t>営業事務</t>
    <phoneticPr fontId="8"/>
  </si>
  <si>
    <t>運用・登録部署①</t>
    <phoneticPr fontId="8"/>
  </si>
  <si>
    <t>運用・登録部署②</t>
    <rPh sb="0" eb="2">
      <t>ウンヨウ</t>
    </rPh>
    <rPh sb="3" eb="5">
      <t>トウロク</t>
    </rPh>
    <rPh sb="5" eb="7">
      <t>ブショ</t>
    </rPh>
    <phoneticPr fontId="8"/>
  </si>
  <si>
    <t>⑦</t>
    <phoneticPr fontId="22"/>
  </si>
  <si>
    <t>請求先</t>
    <phoneticPr fontId="8"/>
  </si>
  <si>
    <t>当契約番号のみで個別発行</t>
    <phoneticPr fontId="8"/>
  </si>
  <si>
    <t>⇒</t>
    <phoneticPr fontId="8"/>
  </si>
  <si>
    <t>） 】</t>
    <phoneticPr fontId="8"/>
  </si>
  <si>
    <t>B・C欄は記入不要です</t>
    <phoneticPr fontId="4"/>
  </si>
  <si>
    <t>【</t>
    <phoneticPr fontId="8"/>
  </si>
  <si>
    <t>B</t>
    <phoneticPr fontId="8"/>
  </si>
  <si>
    <t>支払方法</t>
    <phoneticPr fontId="8"/>
  </si>
  <si>
    <t>他契約で利用している口座より振替</t>
    <phoneticPr fontId="8"/>
  </si>
  <si>
    <t>【口座振替を利用している契約番号 (</t>
    <phoneticPr fontId="8"/>
  </si>
  <si>
    <t>xxxxxxxxxx</t>
    <phoneticPr fontId="4"/>
  </si>
  <si>
    <t>）】</t>
    <phoneticPr fontId="8"/>
  </si>
  <si>
    <t>新規口座より振替</t>
    <phoneticPr fontId="8"/>
  </si>
  <si>
    <t>※別途口座振替手続きが必要です。手続完了まで2ヶ月程度のお時間を要します。</t>
    <phoneticPr fontId="16"/>
  </si>
  <si>
    <t>※口座振替開始までは銀行振込にてご対応願います。振込手数料はお客様にてご負担願います。</t>
    <phoneticPr fontId="16"/>
  </si>
  <si>
    <t>※振込手数料はお客様にてご負担願います。</t>
    <phoneticPr fontId="16"/>
  </si>
  <si>
    <t>C</t>
    <phoneticPr fontId="8"/>
  </si>
  <si>
    <t>⑥申込者 と同じ</t>
    <phoneticPr fontId="16"/>
  </si>
  <si>
    <t>D</t>
    <phoneticPr fontId="4"/>
  </si>
  <si>
    <t>⑧</t>
    <phoneticPr fontId="22"/>
  </si>
  <si>
    <t>運用連絡先
*各種
 ご案内の
 送付先
*障害時の
 連絡先</t>
    <phoneticPr fontId="8"/>
  </si>
  <si>
    <t>⑦請求先 と同じ</t>
    <phoneticPr fontId="8"/>
  </si>
  <si>
    <r>
      <t>サービス申込書　請求分割指定シート　</t>
    </r>
    <r>
      <rPr>
        <b/>
        <sz val="18"/>
        <rFont val="Meiryo UI"/>
        <family val="3"/>
        <charset val="128"/>
      </rPr>
      <t>【基本情報(別紙)】</t>
    </r>
    <phoneticPr fontId="8"/>
  </si>
  <si>
    <t>⑨</t>
    <phoneticPr fontId="8"/>
  </si>
  <si>
    <t>A</t>
    <phoneticPr fontId="8"/>
  </si>
  <si>
    <t>一時費用のみで個別発行</t>
    <phoneticPr fontId="4"/>
  </si>
  <si>
    <t>発行区分・B・C欄をご記入願います。</t>
    <phoneticPr fontId="4"/>
  </si>
  <si>
    <t>弊社請求書発行＋お客様指定帳票</t>
    <phoneticPr fontId="4"/>
  </si>
  <si>
    <t>弊社請求書発行不要（お客様指定帳票のみ）</t>
    <phoneticPr fontId="4"/>
  </si>
  <si>
    <t>※別途口座振替手続きが必要です。手続完了まで2ヶ月程度のお時間を要します。</t>
    <phoneticPr fontId="8"/>
  </si>
  <si>
    <t>※口座振替開始までは銀行振込にてご対応願います。振込手数料はお客様にてご負担願います。</t>
    <phoneticPr fontId="8"/>
  </si>
  <si>
    <t>※一時費用のみの場合、新規口座はご利用いただけません。</t>
    <phoneticPr fontId="8"/>
  </si>
  <si>
    <t>※振込手数料はお客様にてご負担願います。</t>
    <phoneticPr fontId="8"/>
  </si>
  <si>
    <t>⑥申込者 と同じ</t>
    <phoneticPr fontId="8"/>
  </si>
  <si>
    <t>ﾌﾘｶﾞﾅ</t>
    <phoneticPr fontId="8"/>
  </si>
  <si>
    <t>ファイル添付</t>
    <rPh sb="4" eb="6">
      <t>テンプ</t>
    </rPh>
    <phoneticPr fontId="4"/>
  </si>
  <si>
    <t>お客様 → (営業サポート →) 営業部署[内容確認] → SE部署[内容確認] → 営業事務[売管登録] → 登録部署[NW設備] → 登録部署[管理ポータル]  → 営業事務[検収登録・申込書保管]</t>
    <rPh sb="74" eb="76">
      <t>カンリ</t>
    </rPh>
    <rPh sb="90" eb="92">
      <t>ケンシュウ</t>
    </rPh>
    <phoneticPr fontId="4"/>
  </si>
  <si>
    <t>お客様 → (営業サポート →) 営業部署[内容確認] → SE部署[内容確認] → 営業事務[売管登録] → 登録部署[NW設備] → 登録部署[管理ポータル] → 営業事務[検収登録・申込書保管]</t>
    <phoneticPr fontId="4"/>
  </si>
  <si>
    <t>お客様 → (営業サポート →) 営業部署[内容確認] → SE部署[内容確認] → 営業事務[売管登録] → 登録部署[NW設備] → 登録部署[管理ポータル] → 営業事務[停止案内・検収登録・申込書保管]</t>
    <rPh sb="89" eb="91">
      <t>テイシ</t>
    </rPh>
    <rPh sb="91" eb="93">
      <t>アンナイ</t>
    </rPh>
    <phoneticPr fontId="4"/>
  </si>
  <si>
    <t>お客様 → (営業サポート →) 営業部署[内容確認] → SE部署[内容確認] → 登録部署[NW設備] → 登録部署[管理ポータル] → 営業部署[申込書保管]</t>
    <phoneticPr fontId="4"/>
  </si>
  <si>
    <t>お客様 → (営業サポート →) 営業部署[内容確認] → SE部署[内容確認] → 営業事務[売管登録] → 登録部署[管理ポータル] → 登録部署[DNS] → 営業事務[検収登録・申込書保管]</t>
    <rPh sb="61" eb="63">
      <t>カンリ</t>
    </rPh>
    <rPh sb="71" eb="73">
      <t>トウロク</t>
    </rPh>
    <rPh sb="73" eb="75">
      <t>ブショ</t>
    </rPh>
    <rPh sb="88" eb="90">
      <t>ケンシュウ</t>
    </rPh>
    <phoneticPr fontId="4"/>
  </si>
  <si>
    <t>お客様 → (営業サポート →) 営業部署[内容確認] → SE部署[内容確認] → 営業事務[売管登録] → 登録部署[管理ポータル] → 登録部署[DNS] → 営業事務[開始案内・検収登録・申込書保管]</t>
    <rPh sb="88" eb="90">
      <t>カイシ</t>
    </rPh>
    <rPh sb="90" eb="92">
      <t>アンナイ</t>
    </rPh>
    <phoneticPr fontId="4"/>
  </si>
  <si>
    <t>お客様 → (営業サポート →) 営業部署[内容確認] → SE部署[内容確認] → 営業事務[売管登録] → 登録部署[管理ポータル] → 登録部署[DNS] → 営業事務[停止案内・検収登録・申込書保管]</t>
    <rPh sb="88" eb="90">
      <t>テイシ</t>
    </rPh>
    <rPh sb="90" eb="92">
      <t>アンナイ</t>
    </rPh>
    <phoneticPr fontId="4"/>
  </si>
  <si>
    <t>お客様 → (営業サポート →) 営業部署[内容確認] → SE部署[内容確認] → 登録部署[管理ポータル] → 登録部署[DNS] → 営業部署[申込書保管]</t>
    <phoneticPr fontId="4"/>
  </si>
  <si>
    <t>申込者の契約登録情報を上記へ変更しますか？</t>
    <rPh sb="0" eb="2">
      <t>モウシコミ</t>
    </rPh>
    <rPh sb="2" eb="3">
      <t>シャ</t>
    </rPh>
    <rPh sb="4" eb="6">
      <t>ケイヤク</t>
    </rPh>
    <rPh sb="6" eb="8">
      <t>トウロク</t>
    </rPh>
    <rPh sb="8" eb="10">
      <t>ジョウホウ</t>
    </rPh>
    <rPh sb="11" eb="13">
      <t>ジョウキ</t>
    </rPh>
    <rPh sb="14" eb="16">
      <t>ヘンコウ</t>
    </rPh>
    <phoneticPr fontId="8"/>
  </si>
  <si>
    <t>連絡先の契約登録情報を変更しますか？</t>
    <rPh sb="0" eb="3">
      <t>レンラクサキ</t>
    </rPh>
    <rPh sb="4" eb="6">
      <t>ケイヤク</t>
    </rPh>
    <rPh sb="6" eb="8">
      <t>トウロク</t>
    </rPh>
    <rPh sb="8" eb="10">
      <t>ジョウホウ</t>
    </rPh>
    <rPh sb="11" eb="13">
      <t>ヘンコウ</t>
    </rPh>
    <phoneticPr fontId="8"/>
  </si>
  <si>
    <t>営業ヘルプデスク (〒461-0001 愛知県名古屋市東区泉1-23-22 トヨタホーム栄ビル4F)</t>
    <rPh sb="0" eb="2">
      <t>エイギョウ</t>
    </rPh>
    <phoneticPr fontId="4"/>
  </si>
  <si>
    <t>イントラSSL　Type-L</t>
    <phoneticPr fontId="8"/>
  </si>
  <si>
    <t>※試行申込の場合は「事前テスト」の区分を選択してください。試行時に設定した[②法人コード]及び[④VPN認証方式]を事前テスト号口化時に変更することはできません。</t>
    <rPh sb="1" eb="3">
      <t>シコウ</t>
    </rPh>
    <rPh sb="3" eb="5">
      <t>モウシコミ</t>
    </rPh>
    <rPh sb="6" eb="8">
      <t>バアイ</t>
    </rPh>
    <rPh sb="10" eb="12">
      <t>ジゼン</t>
    </rPh>
    <rPh sb="17" eb="19">
      <t>クブン</t>
    </rPh>
    <rPh sb="20" eb="22">
      <t>センタク</t>
    </rPh>
    <rPh sb="29" eb="32">
      <t>シコウジ</t>
    </rPh>
    <rPh sb="33" eb="35">
      <t>セッテイ</t>
    </rPh>
    <rPh sb="39" eb="41">
      <t>ホウジン</t>
    </rPh>
    <rPh sb="45" eb="46">
      <t>オヨ</t>
    </rPh>
    <rPh sb="52" eb="56">
      <t>ニンショウホウシキ</t>
    </rPh>
    <rPh sb="58" eb="60">
      <t>ジゼン</t>
    </rPh>
    <rPh sb="63" eb="66">
      <t>ゴウグチカ</t>
    </rPh>
    <rPh sb="66" eb="67">
      <t>ジ</t>
    </rPh>
    <rPh sb="68" eb="70">
      <t>ヘンコウ</t>
    </rPh>
    <phoneticPr fontId="4"/>
  </si>
  <si>
    <t>※試行申込の場合は「事前テスト」の区分を選択してください。試行時に設定した[②法人コード]及び[④VPN認証方式]を事前テスト号口化時に変更することはできません。</t>
    <rPh sb="1" eb="3">
      <t>シコウ</t>
    </rPh>
    <rPh sb="3" eb="5">
      <t>モウシコミ</t>
    </rPh>
    <rPh sb="6" eb="8">
      <t>バアイ</t>
    </rPh>
    <rPh sb="10" eb="12">
      <t>ジゼン</t>
    </rPh>
    <rPh sb="17" eb="19">
      <t>クブン</t>
    </rPh>
    <rPh sb="20" eb="22">
      <t>センタク</t>
    </rPh>
    <phoneticPr fontId="4"/>
  </si>
  <si>
    <t>2022/4/1　Ver2.2</t>
    <phoneticPr fontId="4"/>
  </si>
  <si>
    <t>下記②サービス契約約款等の各定めに同意し、申込みを行います。［約款等はこちらのサイトにございます。https://www.toyotasystems.com/product-service/］</t>
    <rPh sb="0" eb="2">
      <t>カキ</t>
    </rPh>
    <rPh sb="11" eb="12">
      <t>トウ</t>
    </rPh>
    <phoneticPr fontId="44"/>
  </si>
  <si>
    <t>*任意</t>
    <rPh sb="1" eb="3">
      <t>ニンイ</t>
    </rPh>
    <phoneticPr fontId="4"/>
  </si>
  <si>
    <t>※2ページ目があります</t>
    <rPh sb="5" eb="6">
      <t>メ</t>
    </rPh>
    <phoneticPr fontId="22"/>
  </si>
  <si>
    <t>送付方法</t>
    <rPh sb="0" eb="2">
      <t>ソウフ</t>
    </rPh>
    <rPh sb="2" eb="4">
      <t>ホウホウ</t>
    </rPh>
    <phoneticPr fontId="4"/>
  </si>
  <si>
    <t>原紙郵送</t>
    <rPh sb="0" eb="2">
      <t>ゲンシ</t>
    </rPh>
    <rPh sb="2" eb="4">
      <t>ユウソウ</t>
    </rPh>
    <phoneticPr fontId="4"/>
  </si>
  <si>
    <t>原紙郵送 + データ送付 (E-Mail)</t>
    <rPh sb="0" eb="2">
      <t>ゲンシ</t>
    </rPh>
    <rPh sb="2" eb="4">
      <t>ユウソウ</t>
    </rPh>
    <rPh sb="10" eb="12">
      <t>ソウフ</t>
    </rPh>
    <phoneticPr fontId="4"/>
  </si>
  <si>
    <t>※データ送付は月額及び月額合算請求の一時費用が対象です。</t>
    <phoneticPr fontId="4"/>
  </si>
  <si>
    <t>データ送付 (E-Mail)</t>
    <rPh sb="3" eb="5">
      <t>ソウフ</t>
    </rPh>
    <phoneticPr fontId="4"/>
  </si>
  <si>
    <t>◆複数の方にご確認いただける
　 同報メールの登録を推奨致します</t>
    <phoneticPr fontId="4"/>
  </si>
  <si>
    <r>
      <t>弊社請求書発行　</t>
    </r>
    <r>
      <rPr>
        <sz val="9"/>
        <rFont val="Meiryo UI"/>
        <family val="3"/>
        <charset val="128"/>
      </rPr>
      <t xml:space="preserve"> *サービスの請求タイミングに準じて発行</t>
    </r>
    <rPh sb="15" eb="17">
      <t>セイキュウ</t>
    </rPh>
    <rPh sb="23" eb="24">
      <t>ジュン</t>
    </rPh>
    <rPh sb="26" eb="28">
      <t>ハッコウ</t>
    </rPh>
    <phoneticPr fontId="4"/>
  </si>
  <si>
    <t>〇〇部</t>
    <rPh sb="2" eb="3">
      <t>ブ</t>
    </rPh>
    <phoneticPr fontId="4"/>
  </si>
  <si>
    <t>〇〇</t>
    <phoneticPr fontId="4"/>
  </si>
  <si>
    <t>2022/4/1　Ver2.8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</si>
</sst>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176" formatCode="#,##0;\-#,##0;&quot;-&quot;"/>
    <numFmt numFmtId="177" formatCode="##0.0"/>
    <numFmt numFmtId="178" formatCode="&quot;$&quot;#,##0_);\(&quot;$&quot;#,##0\)"/>
    <numFmt numFmtId="179" formatCode="&quot;$&quot;#,##0_);[Red]\(&quot;$&quot;#,##0\)"/>
    <numFmt numFmtId="180" formatCode="&quot;$&quot;#,##0.00_);[Red]\(&quot;$&quot;#,##0.00\)"/>
    <numFmt numFmtId="181" formatCode="0.00_)"/>
    <numFmt numFmtId="182" formatCode="_-* #,##0_-;\-* #,##0_-;_-* &quot;-&quot;_-;_-@_-"/>
    <numFmt numFmtId="183" formatCode="#,##0\-;&quot;▲&quot;#,##0\-"/>
    <numFmt numFmtId="184" formatCode="&quot;¥&quot;#,##0\-;&quot;¥&quot;&quot;▲&quot;#,##0\-"/>
    <numFmt numFmtId="185" formatCode="_-&quot;¥&quot;* #,##0.00_-;\-&quot;¥&quot;* #,##0.00_-;_-&quot;¥&quot;* &quot;-&quot;??_-;_-@_-"/>
    <numFmt numFmtId="186" formatCode="[$-F800]dddd\,\ mmmm\ dd\,\ yyyy"/>
    <numFmt numFmtId="187" formatCode="yyyy&quot;年&quot;m&quot;月&quot;d&quot;日&quot;\(aaa\)"/>
    <numFmt numFmtId="188" formatCode="h&quot;時&quot;mm&quot;分&quot;;@"/>
  </numFmts>
  <fonts count="67">
    <font>
      <sz val="11"/>
      <color theme="1"/>
      <name val="ＭＳ Ｐゴシック"/>
      <family val="2"/>
      <charset val="128"/>
      <scheme val="minor"/>
    </font>
    <font>
      <sz val="11"/>
      <color theme="1"/>
      <name val="ＭＳ Ｐゴシック"/>
      <family val="2"/>
      <charset val="128"/>
      <scheme val="minor"/>
    </font>
    <font>
      <sz val="10"/>
      <color theme="1"/>
      <name val="Meiryo UI"/>
      <family val="3"/>
      <charset val="128"/>
    </font>
    <font>
      <sz val="11"/>
      <color theme="1"/>
      <name val="Meiryo UI"/>
      <family val="3"/>
      <charset val="128"/>
    </font>
    <font>
      <sz val="6"/>
      <name val="ＭＳ Ｐゴシック"/>
      <family val="2"/>
      <charset val="128"/>
      <scheme val="minor"/>
    </font>
    <font>
      <sz val="9"/>
      <name val="Meiryo UI"/>
      <family val="3"/>
      <charset val="128"/>
    </font>
    <font>
      <sz val="12"/>
      <name val="Meiryo UI"/>
      <family val="3"/>
      <charset val="128"/>
    </font>
    <font>
      <sz val="11"/>
      <name val="Meiryo UI"/>
      <family val="3"/>
      <charset val="128"/>
    </font>
    <font>
      <sz val="6"/>
      <name val="ＭＳ Ｐゴシック"/>
      <family val="3"/>
      <charset val="128"/>
    </font>
    <font>
      <b/>
      <sz val="20"/>
      <name val="Meiryo UI"/>
      <family val="3"/>
      <charset val="128"/>
    </font>
    <font>
      <b/>
      <sz val="11"/>
      <name val="Meiryo UI"/>
      <family val="3"/>
      <charset val="128"/>
    </font>
    <font>
      <sz val="8"/>
      <name val="Meiryo UI"/>
      <family val="3"/>
      <charset val="128"/>
    </font>
    <font>
      <sz val="14"/>
      <color theme="1"/>
      <name val="Meiryo UI"/>
      <family val="3"/>
      <charset val="128"/>
    </font>
    <font>
      <sz val="9"/>
      <color theme="1"/>
      <name val="Meiryo UI"/>
      <family val="3"/>
      <charset val="128"/>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Meiryo UI"/>
      <family val="2"/>
      <charset val="128"/>
    </font>
    <font>
      <sz val="11"/>
      <name val="ＭＳ ゴシック"/>
      <family val="3"/>
      <charset val="128"/>
    </font>
    <font>
      <sz val="12"/>
      <name val="Tms Rmn"/>
      <family val="1"/>
    </font>
    <font>
      <b/>
      <sz val="10"/>
      <name val="MS Sans Serif"/>
      <family val="2"/>
    </font>
    <font>
      <sz val="10"/>
      <name val="Geneva"/>
      <family val="2"/>
    </font>
    <font>
      <u/>
      <sz val="10"/>
      <color indexed="14"/>
      <name val="MS Sans Serif"/>
      <family val="2"/>
    </font>
    <font>
      <sz val="8"/>
      <name val="Arial"/>
      <family val="2"/>
    </font>
    <font>
      <b/>
      <sz val="12"/>
      <color indexed="9"/>
      <name val="Tms Rmn"/>
      <family val="1"/>
    </font>
    <font>
      <u/>
      <sz val="10"/>
      <color indexed="12"/>
      <name val="MS Sans Serif"/>
      <family val="2"/>
    </font>
    <font>
      <sz val="10"/>
      <name val="ＭＳ ゴシック"/>
      <family val="3"/>
      <charset val="128"/>
    </font>
    <font>
      <sz val="10"/>
      <name val="MS Sans Serif"/>
      <family val="2"/>
    </font>
    <font>
      <b/>
      <i/>
      <sz val="16"/>
      <name val="Helv"/>
      <family val="2"/>
    </font>
    <font>
      <b/>
      <sz val="11"/>
      <name val="Helv"/>
      <family val="2"/>
    </font>
    <font>
      <b/>
      <sz val="12"/>
      <name val="ＭＳ ゴシック"/>
      <family val="3"/>
      <charset val="128"/>
    </font>
    <font>
      <sz val="10"/>
      <name val="明朝"/>
      <family val="1"/>
      <charset val="128"/>
    </font>
    <font>
      <sz val="14"/>
      <name val="ＭＳ 明朝"/>
      <family val="1"/>
      <charset val="128"/>
    </font>
    <font>
      <b/>
      <sz val="14"/>
      <name val="Meiryo UI"/>
      <family val="3"/>
      <charset val="128"/>
    </font>
    <font>
      <b/>
      <sz val="16"/>
      <name val="Meiryo UI"/>
      <family val="3"/>
      <charset val="128"/>
    </font>
    <font>
      <sz val="10"/>
      <name val="Meiryo UI"/>
      <family val="3"/>
      <charset val="128"/>
    </font>
    <font>
      <sz val="14"/>
      <name val="Meiryo UI"/>
      <family val="3"/>
      <charset val="128"/>
    </font>
    <font>
      <b/>
      <sz val="12"/>
      <name val="Meiryo UI"/>
      <family val="3"/>
      <charset val="128"/>
    </font>
    <font>
      <sz val="9"/>
      <name val="ＭＳ Ｐゴシック"/>
      <family val="3"/>
      <charset val="128"/>
    </font>
    <font>
      <sz val="7"/>
      <name val="Meiryo UI"/>
      <family val="3"/>
      <charset val="128"/>
    </font>
    <font>
      <b/>
      <sz val="10"/>
      <color indexed="62"/>
      <name val="Meiryo UI"/>
      <family val="3"/>
      <charset val="128"/>
    </font>
    <font>
      <b/>
      <sz val="10"/>
      <color indexed="12"/>
      <name val="Meiryo UI"/>
      <family val="3"/>
      <charset val="128"/>
    </font>
    <font>
      <b/>
      <sz val="14"/>
      <color rgb="FFFF0000"/>
      <name val="Meiryo UI"/>
      <family val="3"/>
      <charset val="128"/>
    </font>
    <font>
      <sz val="12"/>
      <color rgb="FFFF0000"/>
      <name val="Meiryo UI"/>
      <family val="3"/>
      <charset val="128"/>
    </font>
    <font>
      <sz val="14"/>
      <color rgb="FFFF0000"/>
      <name val="Meiryo UI"/>
      <family val="3"/>
      <charset val="128"/>
    </font>
    <font>
      <b/>
      <sz val="10"/>
      <name val="Meiryo UI"/>
      <family val="3"/>
      <charset val="128"/>
    </font>
    <font>
      <u/>
      <sz val="9"/>
      <color theme="1"/>
      <name val="Meiryo UI"/>
      <family val="3"/>
      <charset val="128"/>
    </font>
    <font>
      <b/>
      <sz val="9"/>
      <color theme="1"/>
      <name val="Meiryo UI"/>
      <family val="3"/>
      <charset val="128"/>
    </font>
    <font>
      <sz val="8"/>
      <color theme="1"/>
      <name val="Meiryo UI"/>
      <family val="3"/>
      <charset val="128"/>
    </font>
    <font>
      <u/>
      <sz val="11"/>
      <name val="Meiryo UI"/>
      <family val="3"/>
      <charset val="128"/>
    </font>
    <font>
      <sz val="14"/>
      <color theme="0"/>
      <name val="Meiryo UI"/>
      <family val="3"/>
      <charset val="128"/>
    </font>
    <font>
      <b/>
      <sz val="9"/>
      <name val="Meiryo UI"/>
      <family val="3"/>
      <charset val="128"/>
    </font>
    <font>
      <b/>
      <sz val="18"/>
      <name val="Meiryo UI"/>
      <family val="3"/>
      <charset val="128"/>
    </font>
    <font>
      <sz val="9"/>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14"/>
      <color rgb="FF002060"/>
      <name val="Meiryo UI"/>
      <family val="3"/>
      <charset val="128"/>
    </font>
    <font>
      <sz val="11"/>
      <color theme="1" tint="0.34998626667073579"/>
      <name val="Meiryo UI"/>
      <family val="3"/>
      <charset val="128"/>
    </font>
    <font>
      <sz val="12"/>
      <color theme="1"/>
      <name val="ＭＳ Ｐゴシック"/>
      <family val="2"/>
      <charset val="128"/>
      <scheme val="minor"/>
    </font>
    <font>
      <sz val="11"/>
      <color theme="1" tint="0.34998626667073579"/>
      <name val="ＭＳ Ｐゴシック"/>
      <family val="2"/>
      <charset val="128"/>
      <scheme val="minor"/>
    </font>
    <font>
      <sz val="7"/>
      <color theme="1"/>
      <name val="Meiryo UI"/>
      <family val="3"/>
      <charset val="128"/>
    </font>
    <font>
      <b/>
      <sz val="9"/>
      <color indexed="62"/>
      <name val="Meiryo UI"/>
      <family val="3"/>
      <charset val="128"/>
    </font>
  </fonts>
  <fills count="11">
    <fill>
      <patternFill patternType="none"/>
    </fill>
    <fill>
      <patternFill patternType="gray125"/>
    </fill>
    <fill>
      <patternFill patternType="solid">
        <fgColor rgb="FFCCECFF"/>
        <bgColor indexed="64"/>
      </patternFill>
    </fill>
    <fill>
      <patternFill patternType="solid">
        <fgColor rgb="FFE7F6FF"/>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FF00"/>
        <bgColor indexed="64"/>
      </patternFill>
    </fill>
  </fills>
  <borders count="201">
    <border>
      <left/>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medium">
        <color theme="0" tint="-0.499984740745262"/>
      </top>
      <bottom/>
      <diagonal/>
    </border>
    <border>
      <left/>
      <right style="thin">
        <color theme="0" tint="-0.499984740745262"/>
      </right>
      <top style="medium">
        <color theme="0" tint="-0.499984740745262"/>
      </top>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right/>
      <top style="medium">
        <color indexed="64"/>
      </top>
      <bottom style="medium">
        <color indexed="64"/>
      </bottom>
      <diagonal/>
    </border>
    <border>
      <left/>
      <right/>
      <top style="thin">
        <color indexed="64"/>
      </top>
      <bottom style="thin">
        <color indexed="64"/>
      </bottom>
      <diagonal/>
    </border>
    <border>
      <left style="medium">
        <color theme="1" tint="0.499984740745262"/>
      </left>
      <right/>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thin">
        <color theme="1" tint="0.499984740745262"/>
      </right>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thin">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hair">
        <color theme="1" tint="0.499984740745262"/>
      </top>
      <bottom/>
      <diagonal/>
    </border>
    <border>
      <left/>
      <right style="hair">
        <color theme="1" tint="0.499984740745262"/>
      </right>
      <top/>
      <bottom/>
      <diagonal/>
    </border>
    <border>
      <left style="hair">
        <color theme="1" tint="0.499984740745262"/>
      </left>
      <right/>
      <top/>
      <bottom/>
      <diagonal/>
    </border>
    <border>
      <left/>
      <right style="hair">
        <color theme="1" tint="0.499984740745262"/>
      </right>
      <top/>
      <bottom style="thin">
        <color theme="1" tint="0.499984740745262"/>
      </bottom>
      <diagonal/>
    </border>
    <border>
      <left/>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thin">
        <color theme="1" tint="0.499984740745262"/>
      </left>
      <right style="hair">
        <color theme="1" tint="0.499984740745262"/>
      </right>
      <top/>
      <bottom/>
      <diagonal/>
    </border>
    <border>
      <left style="thin">
        <color theme="1" tint="0.499984740745262"/>
      </left>
      <right style="hair">
        <color theme="1" tint="0.499984740745262"/>
      </right>
      <top/>
      <bottom style="thin">
        <color theme="1" tint="0.499984740745262"/>
      </bottom>
      <diagonal/>
    </border>
    <border>
      <left style="thin">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hair">
        <color indexed="64"/>
      </left>
      <right/>
      <top/>
      <bottom style="hair">
        <color indexed="64"/>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right/>
      <top/>
      <bottom style="hair">
        <color theme="1" tint="0.499984740745262"/>
      </bottom>
      <diagonal/>
    </border>
    <border>
      <left/>
      <right style="thin">
        <color theme="1" tint="0.499984740745262"/>
      </right>
      <top/>
      <bottom style="hair">
        <color theme="1" tint="0.499984740745262"/>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hair">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hair">
        <color theme="1" tint="0.499984740745262"/>
      </right>
      <top/>
      <bottom/>
      <diagonal/>
    </border>
    <border>
      <left/>
      <right style="medium">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hair">
        <color theme="1" tint="0.499984740745262"/>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bottom style="medium">
        <color theme="1" tint="0.499984740745262"/>
      </bottom>
      <diagonal/>
    </border>
    <border>
      <left/>
      <right/>
      <top style="dotted">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hair">
        <color theme="1" tint="0.499984740745262"/>
      </left>
      <right/>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hair">
        <color theme="1" tint="0.499984740745262"/>
      </left>
      <right/>
      <top style="thin">
        <color theme="1" tint="0.499984740745262"/>
      </top>
      <bottom/>
      <diagonal/>
    </border>
    <border>
      <left/>
      <right style="medium">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hair">
        <color indexed="64"/>
      </right>
      <top style="medium">
        <color theme="1" tint="0.499984740745262"/>
      </top>
      <bottom/>
      <diagonal/>
    </border>
    <border>
      <left style="hair">
        <color indexed="64"/>
      </left>
      <right/>
      <top style="medium">
        <color theme="1" tint="0.499984740745262"/>
      </top>
      <bottom/>
      <diagonal/>
    </border>
    <border>
      <left style="hair">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hair">
        <color indexed="64"/>
      </left>
      <right/>
      <top/>
      <bottom/>
      <diagonal/>
    </border>
    <border>
      <left/>
      <right style="hair">
        <color theme="1" tint="0.499984740745262"/>
      </right>
      <top style="thin">
        <color theme="1" tint="0.499984740745262"/>
      </top>
      <bottom/>
      <diagonal/>
    </border>
    <border>
      <left style="hair">
        <color theme="1" tint="0.499984740745262"/>
      </left>
      <right/>
      <top style="thin">
        <color theme="1" tint="0.499984740745262"/>
      </top>
      <bottom style="thin">
        <color theme="1" tint="0.499984740745262"/>
      </bottom>
      <diagonal/>
    </border>
    <border>
      <left style="hair">
        <color theme="1" tint="0.499984740745262"/>
      </left>
      <right/>
      <top/>
      <bottom style="medium">
        <color theme="1" tint="0.499984740745262"/>
      </bottom>
      <diagonal/>
    </border>
    <border>
      <left/>
      <right style="hair">
        <color theme="1" tint="0.499984740745262"/>
      </right>
      <top style="thin">
        <color theme="1" tint="0.499984740745262"/>
      </top>
      <bottom style="medium">
        <color theme="1" tint="0.499984740745262"/>
      </bottom>
      <diagonal/>
    </border>
    <border>
      <left style="hair">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style="thin">
        <color theme="1" tint="0.499984740745262"/>
      </right>
      <top style="hair">
        <color theme="1" tint="0.499984740745262"/>
      </top>
      <bottom style="medium">
        <color theme="1" tint="0.499984740745262"/>
      </bottom>
      <diagonal/>
    </border>
    <border>
      <left/>
      <right/>
      <top/>
      <bottom style="dotted">
        <color theme="0"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thin">
        <color theme="1" tint="0.499984740745262"/>
      </right>
      <top style="hair">
        <color theme="1" tint="0.499984740745262"/>
      </top>
      <bottom style="thin">
        <color theme="1" tint="0.499984740745262"/>
      </bottom>
      <diagonal/>
    </border>
    <border>
      <left/>
      <right style="medium">
        <color theme="1" tint="0.499984740745262"/>
      </right>
      <top style="hair">
        <color theme="1" tint="0.499984740745262"/>
      </top>
      <bottom style="thin">
        <color theme="1"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top style="hair">
        <color theme="1" tint="0.499984740745262"/>
      </top>
      <bottom style="medium">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right style="hair">
        <color theme="1" tint="0.499984740745262"/>
      </right>
      <top style="medium">
        <color theme="1" tint="0.499984740745262"/>
      </top>
      <bottom style="thin">
        <color theme="1" tint="0.499984740745262"/>
      </bottom>
      <diagonal/>
    </border>
    <border>
      <left/>
      <right style="hair">
        <color theme="1" tint="0.499984740745262"/>
      </right>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thin">
        <color theme="1" tint="0.499984740745262"/>
      </bottom>
      <diagonal/>
    </border>
    <border>
      <left/>
      <right style="hair">
        <color theme="1" tint="0.499984740745262"/>
      </right>
      <top style="hair">
        <color theme="1" tint="0.499984740745262"/>
      </top>
      <bottom style="medium">
        <color theme="1" tint="0.499984740745262"/>
      </bottom>
      <diagonal/>
    </border>
    <border>
      <left/>
      <right style="dotted">
        <color theme="1" tint="0.499984740745262"/>
      </right>
      <top style="medium">
        <color theme="1" tint="0.499984740745262"/>
      </top>
      <bottom style="thin">
        <color theme="1" tint="0.499984740745262"/>
      </bottom>
      <diagonal/>
    </border>
    <border>
      <left/>
      <right style="dotted">
        <color theme="1" tint="0.499984740745262"/>
      </right>
      <top/>
      <bottom style="hair">
        <color theme="1" tint="0.499984740745262"/>
      </bottom>
      <diagonal/>
    </border>
    <border>
      <left style="dotted">
        <color theme="1" tint="0.499984740745262"/>
      </left>
      <right/>
      <top style="thin">
        <color theme="1" tint="0.499984740745262"/>
      </top>
      <bottom style="hair">
        <color theme="1" tint="0.499984740745262"/>
      </bottom>
      <diagonal/>
    </border>
    <border>
      <left/>
      <right style="dotted">
        <color theme="1" tint="0.499984740745262"/>
      </right>
      <top style="hair">
        <color theme="1" tint="0.499984740745262"/>
      </top>
      <bottom style="hair">
        <color theme="1" tint="0.499984740745262"/>
      </bottom>
      <diagonal/>
    </border>
    <border>
      <left style="dotted">
        <color theme="1" tint="0.499984740745262"/>
      </left>
      <right/>
      <top style="hair">
        <color theme="1" tint="0.499984740745262"/>
      </top>
      <bottom style="hair">
        <color theme="1" tint="0.499984740745262"/>
      </bottom>
      <diagonal/>
    </border>
    <border>
      <left/>
      <right style="dotted">
        <color theme="1" tint="0.499984740745262"/>
      </right>
      <top style="hair">
        <color theme="1" tint="0.499984740745262"/>
      </top>
      <bottom style="thin">
        <color theme="1" tint="0.499984740745262"/>
      </bottom>
      <diagonal/>
    </border>
    <border>
      <left style="dotted">
        <color theme="1" tint="0.499984740745262"/>
      </left>
      <right/>
      <top style="hair">
        <color theme="1" tint="0.499984740745262"/>
      </top>
      <bottom style="thin">
        <color theme="1" tint="0.499984740745262"/>
      </bottom>
      <diagonal/>
    </border>
    <border>
      <left style="dotted">
        <color theme="1" tint="0.499984740745262"/>
      </left>
      <right/>
      <top/>
      <bottom style="hair">
        <color theme="1" tint="0.499984740745262"/>
      </bottom>
      <diagonal/>
    </border>
    <border>
      <left/>
      <right style="dotted">
        <color theme="1" tint="0.499984740745262"/>
      </right>
      <top style="hair">
        <color theme="1" tint="0.499984740745262"/>
      </top>
      <bottom style="medium">
        <color theme="1" tint="0.499984740745262"/>
      </bottom>
      <diagonal/>
    </border>
    <border>
      <left style="dotted">
        <color theme="1" tint="0.499984740745262"/>
      </left>
      <right/>
      <top style="hair">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top style="medium">
        <color theme="1" tint="0.499984740745262"/>
      </top>
      <bottom style="hair">
        <color theme="1" tint="0.499984740745262"/>
      </bottom>
      <diagonal/>
    </border>
    <border>
      <left/>
      <right/>
      <top style="medium">
        <color theme="1" tint="0.499984740745262"/>
      </top>
      <bottom style="hair">
        <color theme="1" tint="0.499984740745262"/>
      </bottom>
      <diagonal/>
    </border>
    <border>
      <left/>
      <right style="thin">
        <color theme="1" tint="0.499984740745262"/>
      </right>
      <top style="medium">
        <color theme="1" tint="0.499984740745262"/>
      </top>
      <bottom style="hair">
        <color theme="1" tint="0.499984740745262"/>
      </bottom>
      <diagonal/>
    </border>
    <border>
      <left/>
      <right style="dotted">
        <color theme="1" tint="0.499984740745262"/>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top style="thin">
        <color theme="1" tint="0.499984740745262"/>
      </top>
      <bottom style="thin">
        <color theme="1" tint="0.499984740745262"/>
      </bottom>
      <diagonal/>
    </border>
    <border>
      <left/>
      <right style="medium">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medium">
        <color theme="1" tint="0.499984740745262"/>
      </right>
      <top style="hair">
        <color theme="1" tint="0.499984740745262"/>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right style="hair">
        <color theme="0" tint="-0.499984740745262"/>
      </right>
      <top/>
      <bottom style="thin">
        <color theme="0" tint="-0.499984740745262"/>
      </bottom>
      <diagonal/>
    </border>
    <border diagonalUp="1">
      <left style="thin">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hair">
        <color theme="0" tint="-0.499984740745262"/>
      </bottom>
      <diagonal style="thin">
        <color theme="0" tint="-0.499984740745262"/>
      </diagonal>
    </border>
    <border diagonalUp="1">
      <left style="thin">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thin">
        <color theme="0" tint="-0.499984740745262"/>
      </bottom>
      <diagonal style="thin">
        <color theme="0" tint="-0.499984740745262"/>
      </diagonal>
    </border>
  </borders>
  <cellStyleXfs count="53">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14" fillId="0" borderId="0"/>
    <xf numFmtId="6" fontId="14" fillId="0" borderId="0" applyFont="0" applyFill="0" applyBorder="0" applyAlignment="0" applyProtection="0"/>
    <xf numFmtId="176" fontId="15" fillId="0" borderId="0" applyFill="0" applyBorder="0" applyAlignment="0"/>
    <xf numFmtId="0" fontId="16" fillId="0" borderId="0">
      <alignment horizontal="left"/>
    </xf>
    <xf numFmtId="0" fontId="17" fillId="0" borderId="11" applyNumberFormat="0" applyAlignment="0" applyProtection="0">
      <alignment horizontal="left" vertical="center"/>
    </xf>
    <xf numFmtId="0" fontId="17" fillId="0" borderId="1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0" fontId="1" fillId="0" borderId="0">
      <alignment vertical="center"/>
    </xf>
    <xf numFmtId="0" fontId="1" fillId="0" borderId="0">
      <alignment vertical="center"/>
    </xf>
    <xf numFmtId="0" fontId="1" fillId="0" borderId="0">
      <alignment vertical="center"/>
    </xf>
    <xf numFmtId="9" fontId="23" fillId="0" borderId="0" applyFont="0" applyFill="0" applyBorder="0" applyAlignment="0" applyProtection="0"/>
    <xf numFmtId="177" fontId="14" fillId="0" borderId="45"/>
    <xf numFmtId="177" fontId="14" fillId="0" borderId="45"/>
    <xf numFmtId="177" fontId="14" fillId="0" borderId="45"/>
    <xf numFmtId="0" fontId="24" fillId="0" borderId="0" applyNumberFormat="0" applyFill="0" applyBorder="0" applyAlignment="0" applyProtection="0"/>
    <xf numFmtId="178" fontId="25" fillId="0" borderId="46" applyAlignment="0" applyProtection="0"/>
    <xf numFmtId="38" fontId="26" fillId="0" borderId="0" applyFont="0" applyFill="0" applyBorder="0" applyAlignment="0" applyProtection="0"/>
    <xf numFmtId="40" fontId="26" fillId="0" borderId="0" applyFont="0" applyFill="0" applyBorder="0" applyAlignment="0" applyProtection="0"/>
    <xf numFmtId="179" fontId="26" fillId="0" borderId="0" applyFont="0" applyFill="0" applyBorder="0" applyAlignment="0" applyProtection="0"/>
    <xf numFmtId="180" fontId="26" fillId="0" borderId="0" applyFont="0" applyFill="0" applyBorder="0" applyAlignment="0" applyProtection="0"/>
    <xf numFmtId="0" fontId="27" fillId="0" borderId="0" applyNumberFormat="0" applyFill="0" applyBorder="0" applyAlignment="0" applyProtection="0"/>
    <xf numFmtId="38" fontId="28" fillId="4" borderId="0" applyNumberFormat="0" applyBorder="0" applyAlignment="0" applyProtection="0"/>
    <xf numFmtId="0" fontId="29" fillId="5" borderId="0"/>
    <xf numFmtId="0" fontId="30" fillId="0" borderId="0" applyNumberFormat="0" applyFill="0" applyBorder="0" applyAlignment="0" applyProtection="0"/>
    <xf numFmtId="10" fontId="28" fillId="6" borderId="47" applyNumberFormat="0" applyBorder="0" applyAlignment="0" applyProtection="0"/>
    <xf numFmtId="1" fontId="31" fillId="0" borderId="0" applyProtection="0">
      <protection locked="0"/>
    </xf>
    <xf numFmtId="38" fontId="32" fillId="0" borderId="0" applyFont="0" applyFill="0" applyBorder="0" applyAlignment="0" applyProtection="0"/>
    <xf numFmtId="40"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181" fontId="33" fillId="0" borderId="0"/>
    <xf numFmtId="10" fontId="18" fillId="0" borderId="0" applyFont="0" applyFill="0" applyBorder="0" applyAlignment="0" applyProtection="0"/>
    <xf numFmtId="0" fontId="34" fillId="0" borderId="0"/>
    <xf numFmtId="4" fontId="26" fillId="0" borderId="0" applyFont="0" applyFill="0" applyBorder="0" applyAlignment="0" applyProtection="0"/>
    <xf numFmtId="182" fontId="18" fillId="0" borderId="0" applyFont="0" applyFill="0" applyBorder="0" applyAlignment="0" applyProtection="0"/>
    <xf numFmtId="0" fontId="35" fillId="0" borderId="0">
      <alignment vertical="center"/>
    </xf>
    <xf numFmtId="183" fontId="36" fillId="0" borderId="48">
      <protection locked="0"/>
    </xf>
    <xf numFmtId="183" fontId="36" fillId="0" borderId="48">
      <protection locked="0"/>
    </xf>
    <xf numFmtId="184" fontId="36" fillId="0" borderId="48">
      <protection locked="0"/>
    </xf>
    <xf numFmtId="185" fontId="18" fillId="0" borderId="0" applyFont="0" applyFill="0" applyBorder="0" applyAlignment="0" applyProtection="0"/>
    <xf numFmtId="180" fontId="26" fillId="0" borderId="0" applyFont="0" applyFill="0" applyBorder="0" applyAlignment="0" applyProtection="0"/>
    <xf numFmtId="8" fontId="31" fillId="0" borderId="0" applyFont="0" applyFill="0" applyBorder="0" applyAlignment="0" applyProtection="0"/>
    <xf numFmtId="0" fontId="37" fillId="0" borderId="0"/>
    <xf numFmtId="0" fontId="14" fillId="0" borderId="0">
      <alignment vertical="center"/>
    </xf>
    <xf numFmtId="6" fontId="14" fillId="0" borderId="0" applyFont="0" applyFill="0" applyBorder="0" applyAlignment="0" applyProtection="0"/>
    <xf numFmtId="38" fontId="1" fillId="0" borderId="0" applyFont="0" applyFill="0" applyBorder="0" applyAlignment="0" applyProtection="0">
      <alignment vertical="center"/>
    </xf>
  </cellStyleXfs>
  <cellXfs count="1367">
    <xf numFmtId="0" fontId="0" fillId="0" borderId="0" xfId="0">
      <alignment vertical="center"/>
    </xf>
    <xf numFmtId="0" fontId="3" fillId="0" borderId="0" xfId="0" applyFont="1">
      <alignment vertical="center"/>
    </xf>
    <xf numFmtId="0" fontId="6" fillId="0" borderId="0" xfId="1" applyFont="1" applyFill="1" applyAlignment="1">
      <alignment vertical="center"/>
    </xf>
    <xf numFmtId="0" fontId="5" fillId="0" borderId="0" xfId="1" applyFont="1" applyFill="1" applyAlignment="1">
      <alignment vertical="center"/>
    </xf>
    <xf numFmtId="0" fontId="7" fillId="0" borderId="0" xfId="1" applyFont="1" applyFill="1" applyAlignment="1">
      <alignment vertical="center"/>
    </xf>
    <xf numFmtId="0" fontId="6" fillId="0" borderId="0" xfId="1" applyFont="1" applyFill="1" applyAlignment="1">
      <alignment vertical="top"/>
    </xf>
    <xf numFmtId="0" fontId="7" fillId="0" borderId="0" xfId="1" applyFont="1" applyFill="1" applyAlignment="1">
      <alignment vertical="top"/>
    </xf>
    <xf numFmtId="0" fontId="10" fillId="0" borderId="0" xfId="1" applyFont="1" applyFill="1" applyAlignment="1">
      <alignment horizontal="center" vertical="center"/>
    </xf>
    <xf numFmtId="0" fontId="10" fillId="0" borderId="0" xfId="1" applyFont="1" applyFill="1" applyAlignment="1">
      <alignment horizontal="right" vertical="center"/>
    </xf>
    <xf numFmtId="0" fontId="10" fillId="0" borderId="0" xfId="1" applyFont="1" applyFill="1" applyAlignment="1">
      <alignment vertical="center"/>
    </xf>
    <xf numFmtId="0" fontId="10" fillId="0" borderId="0" xfId="1" applyFont="1" applyFill="1" applyAlignment="1">
      <alignment horizontal="center" vertical="top"/>
    </xf>
    <xf numFmtId="6" fontId="11" fillId="0" borderId="0" xfId="2" applyFont="1" applyFill="1" applyAlignment="1">
      <alignment horizontal="right" vertical="top"/>
    </xf>
    <xf numFmtId="0" fontId="9" fillId="0" borderId="0" xfId="1" applyFont="1" applyFill="1" applyAlignment="1">
      <alignment vertical="center"/>
    </xf>
    <xf numFmtId="0" fontId="7" fillId="0" borderId="0" xfId="1" applyFont="1" applyAlignment="1">
      <alignment horizontal="right" vertical="center"/>
    </xf>
    <xf numFmtId="0" fontId="11" fillId="0" borderId="0" xfId="1" applyFont="1" applyFill="1" applyAlignment="1">
      <alignment vertical="center"/>
    </xf>
    <xf numFmtId="0" fontId="3" fillId="0" borderId="0" xfId="0" applyNumberFormat="1" applyFont="1" applyFill="1" applyBorder="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wrapText="1"/>
    </xf>
    <xf numFmtId="0" fontId="3" fillId="0" borderId="0" xfId="0" applyFont="1">
      <alignment vertical="center"/>
    </xf>
    <xf numFmtId="0" fontId="3" fillId="0" borderId="49" xfId="0" applyNumberFormat="1" applyFont="1" applyFill="1" applyBorder="1" applyAlignment="1">
      <alignment horizontal="center" vertical="center"/>
    </xf>
    <xf numFmtId="0" fontId="3" fillId="0" borderId="5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lignment vertical="center"/>
    </xf>
    <xf numFmtId="0" fontId="13" fillId="0" borderId="0" xfId="0" applyNumberFormat="1" applyFont="1" applyFill="1" applyBorder="1" applyAlignment="1">
      <alignment horizontal="left" vertical="center"/>
    </xf>
    <xf numFmtId="0" fontId="6" fillId="0" borderId="0" xfId="1" applyFont="1" applyFill="1" applyAlignment="1">
      <alignment vertical="center"/>
    </xf>
    <xf numFmtId="0" fontId="10" fillId="2" borderId="56" xfId="1" applyFont="1" applyFill="1" applyBorder="1" applyAlignment="1">
      <alignment horizontal="center" vertical="center"/>
    </xf>
    <xf numFmtId="0" fontId="40" fillId="0" borderId="0" xfId="1" applyFont="1" applyFill="1" applyAlignment="1">
      <alignment vertical="center"/>
    </xf>
    <xf numFmtId="0" fontId="7" fillId="0" borderId="0" xfId="1" applyFont="1">
      <alignment vertical="center"/>
    </xf>
    <xf numFmtId="49" fontId="5" fillId="2" borderId="81" xfId="1" applyNumberFormat="1" applyFont="1" applyFill="1" applyBorder="1" applyAlignment="1">
      <alignment horizontal="center" vertical="center" wrapText="1"/>
    </xf>
    <xf numFmtId="49" fontId="5" fillId="3" borderId="42"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7" fillId="0" borderId="0" xfId="0" applyFont="1">
      <alignment vertical="center"/>
    </xf>
    <xf numFmtId="49" fontId="5" fillId="2" borderId="92" xfId="1" applyNumberFormat="1" applyFont="1" applyFill="1" applyBorder="1" applyAlignment="1">
      <alignment horizontal="center" vertical="center" wrapText="1"/>
    </xf>
    <xf numFmtId="0" fontId="12" fillId="0" borderId="94" xfId="0" applyNumberFormat="1" applyFont="1" applyFill="1" applyBorder="1" applyAlignment="1">
      <alignment horizontal="center" vertical="center"/>
    </xf>
    <xf numFmtId="0" fontId="3" fillId="0" borderId="54"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2" fillId="0" borderId="0" xfId="0" applyFont="1" applyBorder="1" applyAlignment="1">
      <alignment horizontal="left" vertical="center" indent="1" shrinkToFit="1"/>
    </xf>
    <xf numFmtId="0" fontId="3" fillId="0" borderId="97" xfId="0" applyNumberFormat="1" applyFont="1" applyFill="1" applyBorder="1" applyAlignment="1">
      <alignment horizontal="center" vertical="center"/>
    </xf>
    <xf numFmtId="0" fontId="3" fillId="0" borderId="97" xfId="0" applyNumberFormat="1" applyFont="1" applyFill="1" applyBorder="1" applyAlignment="1">
      <alignment horizontal="center" vertical="center" wrapText="1"/>
    </xf>
    <xf numFmtId="0" fontId="3" fillId="0" borderId="97" xfId="0" applyNumberFormat="1" applyFont="1" applyFill="1" applyBorder="1">
      <alignment vertical="center"/>
    </xf>
    <xf numFmtId="0" fontId="3" fillId="0" borderId="0" xfId="0" applyFont="1" applyBorder="1">
      <alignment vertical="center"/>
    </xf>
    <xf numFmtId="0" fontId="3" fillId="0" borderId="0" xfId="0" applyFont="1" applyFill="1">
      <alignment vertical="center"/>
    </xf>
    <xf numFmtId="0" fontId="11" fillId="0" borderId="0" xfId="1" applyFont="1" applyFill="1" applyBorder="1" applyAlignment="1">
      <alignment vertical="center" shrinkToFit="1"/>
    </xf>
    <xf numFmtId="0" fontId="41" fillId="0" borderId="2" xfId="0" applyFont="1" applyFill="1" applyBorder="1" applyAlignment="1">
      <alignment horizontal="center" vertical="center" shrinkToFit="1"/>
    </xf>
    <xf numFmtId="0" fontId="13" fillId="0" borderId="0" xfId="0" applyFont="1" applyAlignment="1">
      <alignment horizontal="center" vertical="center" shrinkToFit="1"/>
    </xf>
    <xf numFmtId="0" fontId="11" fillId="0" borderId="0" xfId="1" applyFont="1" applyFill="1" applyBorder="1" applyAlignment="1">
      <alignment vertical="center" shrinkToFit="1"/>
    </xf>
    <xf numFmtId="0" fontId="13" fillId="0" borderId="0" xfId="0" applyFont="1" applyAlignment="1">
      <alignment vertical="center"/>
    </xf>
    <xf numFmtId="0" fontId="3" fillId="0" borderId="49" xfId="0" applyNumberFormat="1" applyFont="1" applyFill="1" applyBorder="1" applyAlignment="1">
      <alignment horizontal="left" vertical="center" shrinkToFit="1"/>
    </xf>
    <xf numFmtId="0" fontId="50" fillId="0" borderId="0" xfId="1" applyFont="1" applyFill="1" applyAlignment="1">
      <alignment vertical="center"/>
    </xf>
    <xf numFmtId="49" fontId="12" fillId="0" borderId="54" xfId="0" applyNumberFormat="1" applyFont="1" applyFill="1" applyBorder="1" applyAlignment="1">
      <alignment horizontal="center" vertical="center" shrinkToFit="1"/>
    </xf>
    <xf numFmtId="0" fontId="3" fillId="0" borderId="54" xfId="0" applyNumberFormat="1" applyFont="1" applyFill="1" applyBorder="1" applyAlignment="1">
      <alignment horizontal="left" vertical="center" shrinkToFit="1"/>
    </xf>
    <xf numFmtId="0" fontId="0" fillId="0" borderId="55" xfId="0" applyBorder="1" applyAlignment="1">
      <alignment vertical="center" shrinkToFit="1"/>
    </xf>
    <xf numFmtId="0" fontId="3" fillId="0" borderId="54" xfId="0" applyNumberFormat="1" applyFont="1" applyFill="1" applyBorder="1" applyAlignment="1">
      <alignment vertical="center" shrinkToFit="1"/>
    </xf>
    <xf numFmtId="0" fontId="0" fillId="0" borderId="49" xfId="0" applyBorder="1" applyAlignment="1">
      <alignment vertical="center" shrinkToFit="1"/>
    </xf>
    <xf numFmtId="49" fontId="12" fillId="0" borderId="49" xfId="0" applyNumberFormat="1" applyFont="1" applyFill="1" applyBorder="1" applyAlignment="1">
      <alignment horizontal="center" vertical="center" shrinkToFit="1"/>
    </xf>
    <xf numFmtId="0" fontId="0" fillId="0" borderId="95" xfId="0" applyBorder="1" applyAlignment="1">
      <alignment vertical="center" shrinkToFit="1"/>
    </xf>
    <xf numFmtId="0" fontId="3" fillId="0" borderId="49" xfId="0" applyNumberFormat="1" applyFont="1" applyFill="1" applyBorder="1" applyAlignment="1">
      <alignment vertical="center" shrinkToFit="1"/>
    </xf>
    <xf numFmtId="0" fontId="3" fillId="0" borderId="49" xfId="0" applyNumberFormat="1" applyFont="1" applyFill="1" applyBorder="1">
      <alignment vertical="center"/>
    </xf>
    <xf numFmtId="0" fontId="3" fillId="0" borderId="95" xfId="0" applyNumberFormat="1" applyFont="1" applyFill="1" applyBorder="1">
      <alignment vertical="center"/>
    </xf>
    <xf numFmtId="0" fontId="3" fillId="0" borderId="51" xfId="0" applyNumberFormat="1" applyFont="1" applyFill="1" applyBorder="1">
      <alignment vertical="center"/>
    </xf>
    <xf numFmtId="0" fontId="3" fillId="0" borderId="96" xfId="0" applyNumberFormat="1" applyFont="1" applyFill="1" applyBorder="1">
      <alignment vertical="center"/>
    </xf>
    <xf numFmtId="0" fontId="3" fillId="0" borderId="51" xfId="0" applyNumberFormat="1" applyFont="1" applyFill="1" applyBorder="1" applyAlignment="1">
      <alignment vertical="center" shrinkToFit="1"/>
    </xf>
    <xf numFmtId="0" fontId="3" fillId="0" borderId="54" xfId="0" applyNumberFormat="1" applyFont="1" applyFill="1" applyBorder="1">
      <alignment vertical="center"/>
    </xf>
    <xf numFmtId="0" fontId="3" fillId="0" borderId="55" xfId="0" applyNumberFormat="1" applyFont="1" applyFill="1" applyBorder="1">
      <alignment vertical="center"/>
    </xf>
    <xf numFmtId="0" fontId="3" fillId="0" borderId="101" xfId="0" applyNumberFormat="1" applyFont="1" applyFill="1" applyBorder="1">
      <alignment vertical="center"/>
    </xf>
    <xf numFmtId="0" fontId="3" fillId="0" borderId="101" xfId="0" applyNumberFormat="1" applyFont="1" applyFill="1" applyBorder="1" applyAlignment="1">
      <alignment horizontal="center" vertical="center"/>
    </xf>
    <xf numFmtId="0" fontId="3" fillId="0" borderId="102" xfId="0" applyNumberFormat="1" applyFont="1" applyFill="1" applyBorder="1">
      <alignment vertical="center"/>
    </xf>
    <xf numFmtId="0" fontId="3" fillId="0" borderId="101" xfId="0" applyNumberFormat="1" applyFont="1" applyFill="1" applyBorder="1" applyAlignment="1">
      <alignment vertical="center" shrinkToFit="1"/>
    </xf>
    <xf numFmtId="0" fontId="3" fillId="0" borderId="23" xfId="0" applyNumberFormat="1" applyFont="1" applyFill="1" applyBorder="1" applyAlignment="1">
      <alignment vertical="center" shrinkToFit="1"/>
    </xf>
    <xf numFmtId="0" fontId="3" fillId="0" borderId="23" xfId="0" applyNumberFormat="1" applyFont="1" applyFill="1" applyBorder="1" applyAlignment="1">
      <alignment vertical="center"/>
    </xf>
    <xf numFmtId="0" fontId="3" fillId="0" borderId="49" xfId="0" applyNumberFormat="1" applyFont="1" applyFill="1" applyBorder="1" applyAlignment="1">
      <alignment vertical="center"/>
    </xf>
    <xf numFmtId="0" fontId="3" fillId="0" borderId="101" xfId="0" applyNumberFormat="1" applyFont="1" applyFill="1" applyBorder="1" applyAlignment="1">
      <alignment vertical="center"/>
    </xf>
    <xf numFmtId="0" fontId="3" fillId="0" borderId="54" xfId="0" applyNumberFormat="1" applyFont="1" applyFill="1" applyBorder="1" applyAlignment="1">
      <alignment vertical="center"/>
    </xf>
    <xf numFmtId="0" fontId="3" fillId="0" borderId="51" xfId="0" applyNumberFormat="1" applyFont="1" applyFill="1" applyBorder="1" applyAlignment="1">
      <alignment vertical="center"/>
    </xf>
    <xf numFmtId="0" fontId="3" fillId="0" borderId="0" xfId="0" applyFont="1" applyFill="1" applyBorder="1" applyAlignment="1">
      <alignment horizontal="left" vertical="center" shrinkToFit="1"/>
    </xf>
    <xf numFmtId="0" fontId="3" fillId="2" borderId="107" xfId="0" applyFont="1" applyFill="1" applyBorder="1" applyAlignment="1">
      <alignment horizontal="center" vertical="center" shrinkToFit="1"/>
    </xf>
    <xf numFmtId="0" fontId="7" fillId="0" borderId="0" xfId="0"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188" fontId="3" fillId="0" borderId="0" xfId="0" applyNumberFormat="1" applyFont="1" applyFill="1" applyBorder="1" applyAlignment="1">
      <alignment horizontal="left" vertical="center" shrinkToFit="1"/>
    </xf>
    <xf numFmtId="187" fontId="3" fillId="0" borderId="0" xfId="0" applyNumberFormat="1" applyFont="1" applyFill="1" applyBorder="1" applyAlignment="1">
      <alignment horizontal="left" vertical="center" shrinkToFit="1"/>
    </xf>
    <xf numFmtId="0" fontId="3" fillId="0" borderId="0" xfId="0" applyNumberFormat="1" applyFont="1" applyFill="1" applyBorder="1" applyAlignment="1">
      <alignment vertical="center"/>
    </xf>
    <xf numFmtId="0" fontId="3" fillId="0" borderId="0" xfId="0" applyNumberFormat="1" applyFont="1" applyFill="1" applyBorder="1" applyAlignment="1">
      <alignment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left" vertical="center" shrinkToFit="1"/>
    </xf>
    <xf numFmtId="0" fontId="13" fillId="0" borderId="0" xfId="0" applyNumberFormat="1" applyFont="1" applyFill="1" applyBorder="1" applyAlignment="1">
      <alignment horizontal="center" vertical="center"/>
    </xf>
    <xf numFmtId="0" fontId="7" fillId="0" borderId="0" xfId="1" applyFont="1" applyFill="1" applyAlignment="1">
      <alignment horizontal="center" vertical="center"/>
    </xf>
    <xf numFmtId="0" fontId="7" fillId="0" borderId="0" xfId="1" applyFont="1" applyFill="1" applyAlignment="1">
      <alignment horizontal="center" vertical="top"/>
    </xf>
    <xf numFmtId="0" fontId="7" fillId="2" borderId="117" xfId="1" applyFont="1" applyFill="1" applyBorder="1" applyAlignment="1">
      <alignment horizontal="center" vertical="center" shrinkToFit="1"/>
    </xf>
    <xf numFmtId="0" fontId="41" fillId="0" borderId="38" xfId="1" applyFont="1" applyFill="1" applyBorder="1" applyAlignment="1">
      <alignment horizontal="center" vertical="center"/>
    </xf>
    <xf numFmtId="0" fontId="41" fillId="0" borderId="2" xfId="1" applyFont="1" applyFill="1" applyBorder="1" applyAlignment="1">
      <alignment horizontal="center" vertical="center"/>
    </xf>
    <xf numFmtId="0" fontId="41" fillId="0" borderId="70" xfId="1" applyFont="1" applyFill="1" applyBorder="1" applyAlignment="1">
      <alignment horizontal="center" vertical="center"/>
    </xf>
    <xf numFmtId="0" fontId="7" fillId="3" borderId="113" xfId="1" applyFont="1" applyFill="1" applyBorder="1" applyAlignment="1">
      <alignment horizontal="center" vertical="center"/>
    </xf>
    <xf numFmtId="0" fontId="0" fillId="0" borderId="0" xfId="0" applyBorder="1" applyAlignment="1">
      <alignment horizontal="left" vertical="center" shrinkToFit="1"/>
    </xf>
    <xf numFmtId="0" fontId="7" fillId="0" borderId="0" xfId="1" applyFont="1" applyFill="1" applyBorder="1" applyAlignment="1">
      <alignment horizontal="center" vertical="center" shrinkToFit="1"/>
    </xf>
    <xf numFmtId="0" fontId="41" fillId="0" borderId="0" xfId="1" applyFont="1" applyFill="1" applyBorder="1" applyAlignment="1">
      <alignment vertical="top" shrinkToFit="1"/>
    </xf>
    <xf numFmtId="0" fontId="41" fillId="0" borderId="0" xfId="1" applyFont="1" applyFill="1" applyBorder="1" applyAlignment="1">
      <alignment horizontal="center" vertical="center" shrinkToFit="1"/>
    </xf>
    <xf numFmtId="0" fontId="41" fillId="0" borderId="24" xfId="1" applyFont="1" applyFill="1" applyBorder="1" applyAlignment="1">
      <alignment horizontal="center" vertical="center"/>
    </xf>
    <xf numFmtId="0" fontId="41" fillId="0" borderId="18" xfId="1" applyFont="1" applyFill="1" applyBorder="1" applyAlignment="1">
      <alignment horizontal="center" vertical="center"/>
    </xf>
    <xf numFmtId="0" fontId="41" fillId="0" borderId="42" xfId="1" applyFont="1" applyFill="1" applyBorder="1" applyAlignment="1">
      <alignment horizontal="center" vertical="center"/>
    </xf>
    <xf numFmtId="0" fontId="41" fillId="0" borderId="17" xfId="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49" xfId="0" applyNumberFormat="1" applyFont="1" applyFill="1" applyBorder="1" applyAlignment="1">
      <alignment horizontal="center" vertical="center"/>
    </xf>
    <xf numFmtId="0" fontId="12" fillId="0" borderId="101" xfId="0" applyNumberFormat="1" applyFont="1" applyFill="1" applyBorder="1" applyAlignment="1">
      <alignment horizontal="center" vertical="center"/>
    </xf>
    <xf numFmtId="0" fontId="12" fillId="0" borderId="54" xfId="0" applyNumberFormat="1" applyFont="1" applyFill="1" applyBorder="1" applyAlignment="1">
      <alignment horizontal="center" vertical="center"/>
    </xf>
    <xf numFmtId="0" fontId="12" fillId="0" borderId="51" xfId="0" applyNumberFormat="1" applyFont="1" applyFill="1" applyBorder="1" applyAlignment="1">
      <alignment horizontal="center" vertical="center"/>
    </xf>
    <xf numFmtId="0" fontId="3" fillId="0" borderId="49" xfId="0" applyNumberFormat="1" applyFont="1" applyFill="1" applyBorder="1" applyAlignment="1">
      <alignment horizontal="left" vertical="center"/>
    </xf>
    <xf numFmtId="0" fontId="3" fillId="0" borderId="49" xfId="0" applyNumberFormat="1" applyFont="1" applyFill="1" applyBorder="1" applyAlignment="1">
      <alignment horizontal="center" vertical="center" shrinkToFit="1"/>
    </xf>
    <xf numFmtId="0" fontId="3" fillId="0" borderId="101" xfId="0" applyNumberFormat="1" applyFont="1" applyFill="1" applyBorder="1" applyAlignment="1">
      <alignment horizontal="center" vertical="center" shrinkToFit="1"/>
    </xf>
    <xf numFmtId="0" fontId="3" fillId="0" borderId="51"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xf>
    <xf numFmtId="0" fontId="12" fillId="0" borderId="28" xfId="0" applyNumberFormat="1" applyFont="1" applyFill="1" applyBorder="1" applyAlignment="1">
      <alignment horizontal="center" vertical="center"/>
    </xf>
    <xf numFmtId="0" fontId="12" fillId="0" borderId="42" xfId="0" applyNumberFormat="1" applyFont="1" applyFill="1" applyBorder="1" applyAlignment="1">
      <alignment horizontal="center" vertical="center"/>
    </xf>
    <xf numFmtId="0" fontId="53" fillId="0" borderId="0" xfId="0" applyFont="1">
      <alignment vertical="center"/>
    </xf>
    <xf numFmtId="0" fontId="3" fillId="0" borderId="54"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41" fillId="0" borderId="24" xfId="1" applyFont="1" applyFill="1" applyBorder="1" applyAlignment="1">
      <alignment horizontal="center" vertical="center" shrinkToFit="1"/>
    </xf>
    <xf numFmtId="0" fontId="41" fillId="0" borderId="21" xfId="1" applyFont="1" applyFill="1" applyBorder="1" applyAlignment="1">
      <alignment horizontal="center" vertical="center" shrinkToFit="1"/>
    </xf>
    <xf numFmtId="0" fontId="41" fillId="0" borderId="42" xfId="1" applyFont="1" applyFill="1" applyBorder="1" applyAlignment="1">
      <alignment horizontal="center" vertical="center" shrinkToFit="1"/>
    </xf>
    <xf numFmtId="0" fontId="41" fillId="0" borderId="26" xfId="1" applyFont="1" applyFill="1" applyBorder="1" applyAlignment="1">
      <alignment horizontal="center" vertical="center" shrinkToFit="1"/>
    </xf>
    <xf numFmtId="0" fontId="41" fillId="0" borderId="18" xfId="1" applyFont="1" applyFill="1" applyBorder="1" applyAlignment="1">
      <alignment horizontal="center" vertical="center" shrinkToFit="1"/>
    </xf>
    <xf numFmtId="0" fontId="41" fillId="0" borderId="19" xfId="1" applyFont="1" applyFill="1" applyBorder="1" applyAlignment="1">
      <alignment horizontal="center" vertical="center" shrinkToFit="1"/>
    </xf>
    <xf numFmtId="0" fontId="7" fillId="3" borderId="113" xfId="1" applyFont="1" applyFill="1" applyBorder="1" applyAlignment="1">
      <alignment horizontal="center" vertical="center" shrinkToFit="1"/>
    </xf>
    <xf numFmtId="0" fontId="7" fillId="0" borderId="0" xfId="1" applyFont="1" applyFill="1" applyAlignment="1"/>
    <xf numFmtId="0" fontId="49" fillId="0" borderId="94" xfId="0" applyNumberFormat="1" applyFont="1" applyFill="1" applyBorder="1" applyAlignment="1">
      <alignment horizontal="center" vertical="center"/>
    </xf>
    <xf numFmtId="0" fontId="49" fillId="0" borderId="2" xfId="1" applyFont="1" applyFill="1" applyBorder="1" applyAlignment="1">
      <alignment horizontal="center" vertical="center"/>
    </xf>
    <xf numFmtId="0" fontId="6" fillId="0" borderId="0" xfId="1" quotePrefix="1" applyFont="1" applyFill="1" applyAlignment="1">
      <alignment vertical="center"/>
    </xf>
    <xf numFmtId="0" fontId="3" fillId="0" borderId="94" xfId="0" applyNumberFormat="1" applyFont="1" applyFill="1" applyBorder="1" applyAlignment="1">
      <alignment horizontal="center" vertical="center" shrinkToFit="1"/>
    </xf>
    <xf numFmtId="0" fontId="3" fillId="0" borderId="129" xfId="0" applyNumberFormat="1" applyFont="1" applyFill="1" applyBorder="1" applyAlignment="1">
      <alignment horizontal="center" vertical="center" shrinkToFit="1"/>
    </xf>
    <xf numFmtId="0" fontId="3" fillId="0" borderId="100" xfId="0" applyNumberFormat="1" applyFont="1" applyFill="1" applyBorder="1" applyAlignment="1">
      <alignment horizontal="center" vertical="center" shrinkToFit="1"/>
    </xf>
    <xf numFmtId="0" fontId="3" fillId="0" borderId="130" xfId="0" applyNumberFormat="1" applyFont="1" applyFill="1" applyBorder="1" applyAlignment="1">
      <alignment horizontal="center" vertical="center" shrinkToFit="1"/>
    </xf>
    <xf numFmtId="0" fontId="41" fillId="0" borderId="17" xfId="1" applyFont="1" applyFill="1" applyBorder="1" applyAlignment="1">
      <alignment horizontal="center" vertical="center" shrinkToFit="1"/>
    </xf>
    <xf numFmtId="0" fontId="7" fillId="0" borderId="0" xfId="1" applyFont="1" applyFill="1" applyBorder="1" applyAlignment="1">
      <alignment horizontal="right" vertical="center"/>
    </xf>
    <xf numFmtId="0" fontId="10" fillId="2" borderId="132" xfId="1" applyFont="1" applyFill="1" applyBorder="1" applyAlignment="1">
      <alignment horizontal="center" vertical="center"/>
    </xf>
    <xf numFmtId="0" fontId="3" fillId="0" borderId="23"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23" xfId="0" applyNumberFormat="1" applyFont="1" applyFill="1" applyBorder="1" applyAlignment="1">
      <alignment horizontal="center" vertical="center" shrinkToFit="1"/>
    </xf>
    <xf numFmtId="0" fontId="3" fillId="0" borderId="134" xfId="0" applyNumberFormat="1" applyFont="1" applyFill="1" applyBorder="1" applyAlignment="1">
      <alignment horizontal="left" vertical="center"/>
    </xf>
    <xf numFmtId="0" fontId="3" fillId="0" borderId="135" xfId="0" applyNumberFormat="1" applyFont="1" applyFill="1" applyBorder="1" applyAlignment="1">
      <alignment horizontal="center" vertical="center"/>
    </xf>
    <xf numFmtId="0" fontId="3" fillId="0" borderId="135" xfId="0" applyNumberFormat="1" applyFont="1" applyFill="1" applyBorder="1" applyAlignment="1">
      <alignment horizontal="left" vertical="center"/>
    </xf>
    <xf numFmtId="0" fontId="3" fillId="0" borderId="136" xfId="0" applyNumberFormat="1" applyFont="1" applyFill="1" applyBorder="1" applyAlignment="1">
      <alignment horizontal="center" vertical="center"/>
    </xf>
    <xf numFmtId="0" fontId="3" fillId="0" borderId="137" xfId="0" applyNumberFormat="1" applyFont="1" applyFill="1" applyBorder="1" applyAlignment="1">
      <alignment horizontal="center" vertical="center"/>
    </xf>
    <xf numFmtId="0" fontId="7" fillId="0" borderId="0" xfId="1" applyFont="1" applyFill="1" applyBorder="1" applyAlignment="1">
      <alignment horizontal="left" vertical="center" shrinkToFit="1"/>
    </xf>
    <xf numFmtId="0" fontId="41" fillId="0" borderId="24" xfId="1" applyFont="1" applyFill="1" applyBorder="1" applyAlignment="1">
      <alignment horizontal="center" vertical="center" shrinkToFit="1"/>
    </xf>
    <xf numFmtId="0" fontId="41" fillId="0" borderId="21" xfId="1" applyFont="1" applyFill="1" applyBorder="1" applyAlignment="1">
      <alignment horizontal="center" vertical="center" shrinkToFit="1"/>
    </xf>
    <xf numFmtId="0" fontId="41" fillId="0" borderId="18" xfId="1" applyFont="1" applyFill="1" applyBorder="1" applyAlignment="1">
      <alignment horizontal="center" vertical="center" shrinkToFit="1"/>
    </xf>
    <xf numFmtId="0" fontId="41" fillId="0" borderId="19" xfId="1" applyFont="1" applyFill="1" applyBorder="1" applyAlignment="1">
      <alignment horizontal="center" vertical="center" shrinkToFit="1"/>
    </xf>
    <xf numFmtId="0" fontId="13" fillId="0" borderId="0" xfId="0" applyNumberFormat="1" applyFont="1" applyFill="1" applyBorder="1" applyAlignment="1">
      <alignment horizontal="center" vertical="center" shrinkToFit="1"/>
    </xf>
    <xf numFmtId="0" fontId="11" fillId="0" borderId="0" xfId="1" applyFont="1" applyFill="1" applyBorder="1" applyAlignment="1">
      <alignment vertical="center" shrinkToFit="1"/>
    </xf>
    <xf numFmtId="0" fontId="13" fillId="0" borderId="0" xfId="0" applyFont="1" applyAlignment="1">
      <alignment vertical="center"/>
    </xf>
    <xf numFmtId="0" fontId="7" fillId="0" borderId="0" xfId="1" applyFont="1" applyFill="1" applyBorder="1" applyAlignment="1">
      <alignment horizontal="left" vertical="center" shrinkToFit="1"/>
    </xf>
    <xf numFmtId="0" fontId="3" fillId="0" borderId="54"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7" fillId="3" borderId="113" xfId="1" applyFont="1" applyFill="1" applyBorder="1" applyAlignment="1">
      <alignment horizontal="center" vertical="center"/>
    </xf>
    <xf numFmtId="0" fontId="7" fillId="3" borderId="113" xfId="1" applyFont="1" applyFill="1" applyBorder="1" applyAlignment="1">
      <alignment horizontal="center" vertical="center" shrinkToFit="1"/>
    </xf>
    <xf numFmtId="0" fontId="41" fillId="0" borderId="24" xfId="1" applyFont="1" applyFill="1" applyBorder="1" applyAlignment="1">
      <alignment horizontal="center" vertical="center"/>
    </xf>
    <xf numFmtId="0" fontId="41" fillId="0" borderId="18" xfId="1" applyFont="1" applyFill="1" applyBorder="1" applyAlignment="1">
      <alignment horizontal="center" vertical="center"/>
    </xf>
    <xf numFmtId="0" fontId="41" fillId="0" borderId="24" xfId="1" applyFont="1" applyFill="1" applyBorder="1" applyAlignment="1">
      <alignment horizontal="center" vertical="center" shrinkToFit="1"/>
    </xf>
    <xf numFmtId="0" fontId="41" fillId="0" borderId="21" xfId="1" applyFont="1" applyFill="1" applyBorder="1" applyAlignment="1">
      <alignment horizontal="center" vertical="center" shrinkToFit="1"/>
    </xf>
    <xf numFmtId="0" fontId="41" fillId="0" borderId="18" xfId="1" applyFont="1" applyFill="1" applyBorder="1" applyAlignment="1">
      <alignment horizontal="center" vertical="center" shrinkToFit="1"/>
    </xf>
    <xf numFmtId="0" fontId="41" fillId="0" borderId="19" xfId="1" applyFont="1" applyFill="1" applyBorder="1" applyAlignment="1">
      <alignment horizontal="center" vertical="center" shrinkToFit="1"/>
    </xf>
    <xf numFmtId="0" fontId="41" fillId="0" borderId="42" xfId="1" applyFont="1" applyFill="1" applyBorder="1" applyAlignment="1">
      <alignment horizontal="center" vertical="center"/>
    </xf>
    <xf numFmtId="0" fontId="41" fillId="0" borderId="42" xfId="1" applyFont="1" applyFill="1" applyBorder="1" applyAlignment="1">
      <alignment horizontal="center" vertical="center" shrinkToFit="1"/>
    </xf>
    <xf numFmtId="0" fontId="41" fillId="0" borderId="26" xfId="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3" fillId="0" borderId="49" xfId="0" applyNumberFormat="1" applyFont="1" applyFill="1" applyBorder="1" applyAlignment="1">
      <alignment horizontal="left" vertical="center" shrinkToFit="1"/>
    </xf>
    <xf numFmtId="0" fontId="49" fillId="0" borderId="24" xfId="1" applyFont="1" applyFill="1" applyBorder="1" applyAlignment="1">
      <alignment horizontal="center" vertical="center" shrinkToFit="1"/>
    </xf>
    <xf numFmtId="0" fontId="49" fillId="0" borderId="21" xfId="1" applyFont="1" applyFill="1" applyBorder="1" applyAlignment="1">
      <alignment horizontal="center" vertical="center" shrinkToFit="1"/>
    </xf>
    <xf numFmtId="0" fontId="49" fillId="0" borderId="19" xfId="1" applyFont="1" applyFill="1" applyBorder="1" applyAlignment="1">
      <alignment horizontal="center" vertical="center" shrinkToFit="1"/>
    </xf>
    <xf numFmtId="0" fontId="49" fillId="0" borderId="24" xfId="1" applyFont="1" applyFill="1" applyBorder="1" applyAlignment="1">
      <alignment horizontal="center" vertical="center"/>
    </xf>
    <xf numFmtId="0" fontId="11" fillId="0" borderId="0" xfId="1" applyFont="1" applyFill="1" applyBorder="1" applyAlignment="1">
      <alignment vertical="center" shrinkToFit="1"/>
    </xf>
    <xf numFmtId="0" fontId="3" fillId="0" borderId="0" xfId="0" applyNumberFormat="1" applyFont="1" applyFill="1" applyBorder="1" applyAlignment="1">
      <alignment horizontal="center" vertical="center"/>
    </xf>
    <xf numFmtId="0" fontId="13" fillId="0" borderId="0" xfId="0" applyFont="1" applyAlignment="1">
      <alignment vertical="center"/>
    </xf>
    <xf numFmtId="0" fontId="7" fillId="3" borderId="113" xfId="1" applyFont="1" applyFill="1" applyBorder="1" applyAlignment="1">
      <alignment horizontal="center" vertical="center"/>
    </xf>
    <xf numFmtId="0" fontId="7" fillId="3" borderId="77" xfId="1" applyFont="1" applyFill="1" applyBorder="1" applyAlignment="1">
      <alignment horizontal="center" vertical="center"/>
    </xf>
    <xf numFmtId="0" fontId="41" fillId="0" borderId="24" xfId="1" applyFont="1" applyFill="1" applyBorder="1" applyAlignment="1">
      <alignment horizontal="center" vertical="center"/>
    </xf>
    <xf numFmtId="0" fontId="41" fillId="0" borderId="18" xfId="1" applyFont="1" applyFill="1" applyBorder="1" applyAlignment="1">
      <alignment horizontal="center" vertical="center"/>
    </xf>
    <xf numFmtId="0" fontId="41" fillId="0" borderId="24" xfId="1" applyFont="1" applyFill="1" applyBorder="1" applyAlignment="1">
      <alignment horizontal="center" vertical="center" shrinkToFit="1"/>
    </xf>
    <xf numFmtId="0" fontId="41" fillId="0" borderId="21" xfId="1" applyFont="1" applyFill="1" applyBorder="1" applyAlignment="1">
      <alignment horizontal="center" vertical="center" shrinkToFit="1"/>
    </xf>
    <xf numFmtId="0" fontId="41" fillId="0" borderId="18" xfId="1" applyFont="1" applyFill="1" applyBorder="1" applyAlignment="1">
      <alignment horizontal="center" vertical="center" shrinkToFit="1"/>
    </xf>
    <xf numFmtId="0" fontId="41" fillId="0" borderId="19" xfId="1" applyFont="1" applyFill="1" applyBorder="1" applyAlignment="1">
      <alignment horizontal="center" vertical="center" shrinkToFit="1"/>
    </xf>
    <xf numFmtId="0" fontId="41" fillId="0" borderId="42" xfId="1" applyFont="1" applyFill="1" applyBorder="1" applyAlignment="1">
      <alignment horizontal="center" vertical="center"/>
    </xf>
    <xf numFmtId="0" fontId="41" fillId="0" borderId="42" xfId="1" applyFont="1" applyFill="1" applyBorder="1" applyAlignment="1">
      <alignment horizontal="center" vertical="center" shrinkToFit="1"/>
    </xf>
    <xf numFmtId="0" fontId="41" fillId="0" borderId="26" xfId="1" applyFont="1" applyFill="1" applyBorder="1" applyAlignment="1">
      <alignment horizontal="center" vertical="center" shrinkToFit="1"/>
    </xf>
    <xf numFmtId="0" fontId="7" fillId="3" borderId="113" xfId="1" applyFont="1" applyFill="1" applyBorder="1" applyAlignment="1">
      <alignment horizontal="center" vertical="center" shrinkToFit="1"/>
    </xf>
    <xf numFmtId="0" fontId="13" fillId="0" borderId="0" xfId="0" applyFont="1" applyAlignment="1">
      <alignment vertical="center" shrinkToFit="1"/>
    </xf>
    <xf numFmtId="0" fontId="3" fillId="0" borderId="54"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49" fillId="0" borderId="24" xfId="1" applyFont="1" applyFill="1" applyBorder="1" applyAlignment="1">
      <alignment horizontal="center" vertical="center"/>
    </xf>
    <xf numFmtId="0" fontId="49" fillId="0" borderId="18" xfId="1" applyFont="1" applyFill="1" applyBorder="1" applyAlignment="1">
      <alignment horizontal="center" vertical="center"/>
    </xf>
    <xf numFmtId="0" fontId="40" fillId="0" borderId="0" xfId="1" applyFont="1" applyFill="1" applyAlignment="1">
      <alignment horizontal="left" vertical="center"/>
    </xf>
    <xf numFmtId="0" fontId="3" fillId="0" borderId="28" xfId="0" applyNumberFormat="1" applyFont="1" applyFill="1" applyBorder="1" applyAlignment="1">
      <alignment vertical="center"/>
    </xf>
    <xf numFmtId="0" fontId="3" fillId="0" borderId="54" xfId="0" applyNumberFormat="1" applyFont="1" applyFill="1" applyBorder="1" applyAlignment="1">
      <alignment horizontal="center" vertical="center" shrinkToFit="1"/>
    </xf>
    <xf numFmtId="49" fontId="3" fillId="0" borderId="54" xfId="0" applyNumberFormat="1" applyFont="1" applyFill="1" applyBorder="1" applyAlignment="1">
      <alignment horizontal="center" vertical="center" shrinkToFit="1"/>
    </xf>
    <xf numFmtId="0" fontId="3" fillId="0" borderId="54" xfId="0" applyFont="1" applyBorder="1" applyAlignment="1">
      <alignment horizontal="center" vertical="center" shrinkToFit="1"/>
    </xf>
    <xf numFmtId="0" fontId="3" fillId="0" borderId="139" xfId="0" applyNumberFormat="1" applyFont="1" applyFill="1" applyBorder="1" applyAlignment="1">
      <alignment horizontal="center" vertical="center"/>
    </xf>
    <xf numFmtId="0" fontId="3" fillId="0" borderId="140" xfId="0" applyNumberFormat="1" applyFont="1" applyFill="1" applyBorder="1" applyAlignment="1">
      <alignment horizontal="center" vertical="center"/>
    </xf>
    <xf numFmtId="0" fontId="3" fillId="0" borderId="129" xfId="0" applyNumberFormat="1" applyFont="1" applyFill="1" applyBorder="1" applyAlignment="1">
      <alignment vertical="center"/>
    </xf>
    <xf numFmtId="49" fontId="3" fillId="0" borderId="49" xfId="0" applyNumberFormat="1" applyFont="1" applyFill="1" applyBorder="1" applyAlignment="1">
      <alignment horizontal="center" vertical="center" shrinkToFit="1"/>
    </xf>
    <xf numFmtId="0" fontId="3" fillId="0" borderId="141" xfId="0" applyNumberFormat="1" applyFont="1" applyFill="1" applyBorder="1" applyAlignment="1">
      <alignment horizontal="center" vertical="center"/>
    </xf>
    <xf numFmtId="0" fontId="3" fillId="0" borderId="142" xfId="0" applyNumberFormat="1" applyFont="1" applyFill="1" applyBorder="1" applyAlignment="1">
      <alignment horizontal="center" vertical="center"/>
    </xf>
    <xf numFmtId="0" fontId="3" fillId="0" borderId="50" xfId="0" applyNumberFormat="1" applyFont="1" applyFill="1" applyBorder="1" applyAlignment="1">
      <alignment horizontal="center" vertical="center"/>
    </xf>
    <xf numFmtId="0" fontId="3" fillId="0" borderId="100" xfId="0" applyNumberFormat="1" applyFont="1" applyFill="1" applyBorder="1" applyAlignment="1">
      <alignment vertical="center"/>
    </xf>
    <xf numFmtId="0" fontId="3" fillId="0" borderId="143" xfId="0" applyNumberFormat="1" applyFont="1" applyFill="1" applyBorder="1" applyAlignment="1">
      <alignment horizontal="center" vertical="center"/>
    </xf>
    <xf numFmtId="0" fontId="3" fillId="0" borderId="144" xfId="0" applyNumberFormat="1" applyFont="1" applyFill="1" applyBorder="1" applyAlignment="1">
      <alignment horizontal="center" vertical="center"/>
    </xf>
    <xf numFmtId="0" fontId="3" fillId="0" borderId="103" xfId="0" applyNumberFormat="1" applyFont="1" applyFill="1" applyBorder="1" applyAlignment="1">
      <alignment horizontal="center" vertical="center"/>
    </xf>
    <xf numFmtId="0" fontId="3" fillId="0" borderId="145"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130" xfId="0" applyNumberFormat="1" applyFont="1" applyFill="1" applyBorder="1" applyAlignment="1">
      <alignment vertical="center"/>
    </xf>
    <xf numFmtId="0" fontId="3" fillId="0" borderId="146" xfId="0" applyNumberFormat="1" applyFont="1" applyFill="1" applyBorder="1" applyAlignment="1">
      <alignment horizontal="center" vertical="center"/>
    </xf>
    <xf numFmtId="0" fontId="3" fillId="0" borderId="147" xfId="0" applyNumberFormat="1" applyFont="1" applyFill="1" applyBorder="1" applyAlignment="1">
      <alignment horizontal="center" vertical="center"/>
    </xf>
    <xf numFmtId="0" fontId="3" fillId="0" borderId="52" xfId="0" applyNumberFormat="1" applyFont="1" applyFill="1" applyBorder="1" applyAlignment="1">
      <alignment horizontal="center" vertical="center"/>
    </xf>
    <xf numFmtId="0" fontId="7" fillId="0" borderId="0" xfId="1" applyFont="1" applyFill="1" applyAlignment="1">
      <alignment horizontal="right" vertical="center"/>
    </xf>
    <xf numFmtId="0" fontId="7" fillId="2" borderId="117" xfId="1" applyFont="1" applyFill="1" applyBorder="1" applyAlignment="1">
      <alignment horizontal="center" vertical="center"/>
    </xf>
    <xf numFmtId="0" fontId="41" fillId="0" borderId="57" xfId="1" applyFont="1" applyFill="1" applyBorder="1" applyAlignment="1">
      <alignment horizontal="center" vertical="center"/>
    </xf>
    <xf numFmtId="0" fontId="7" fillId="0" borderId="57" xfId="1" applyFont="1" applyFill="1" applyBorder="1" applyAlignment="1">
      <alignment horizontal="left" vertical="center"/>
    </xf>
    <xf numFmtId="0" fontId="7" fillId="0" borderId="57" xfId="1" applyFont="1" applyFill="1" applyBorder="1" applyAlignment="1">
      <alignment horizontal="center" vertical="center"/>
    </xf>
    <xf numFmtId="0" fontId="6" fillId="0" borderId="57" xfId="1" applyFont="1" applyFill="1" applyBorder="1" applyAlignment="1">
      <alignment vertical="top"/>
    </xf>
    <xf numFmtId="0" fontId="7" fillId="0" borderId="60"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0" xfId="1" applyFont="1" applyFill="1" applyBorder="1" applyAlignment="1">
      <alignment horizontal="center" vertical="top"/>
    </xf>
    <xf numFmtId="0" fontId="41" fillId="0" borderId="24" xfId="1" applyFont="1" applyFill="1" applyBorder="1" applyAlignment="1">
      <alignment vertical="center"/>
    </xf>
    <xf numFmtId="0" fontId="41" fillId="0" borderId="17" xfId="1" applyFont="1" applyFill="1" applyBorder="1" applyAlignment="1">
      <alignment vertical="center"/>
    </xf>
    <xf numFmtId="0" fontId="41" fillId="0" borderId="42" xfId="1" applyFont="1" applyFill="1" applyBorder="1" applyAlignment="1">
      <alignment vertical="center"/>
    </xf>
    <xf numFmtId="0" fontId="41" fillId="0" borderId="62" xfId="1" applyFont="1" applyFill="1" applyBorder="1" applyAlignment="1">
      <alignment horizontal="center" vertical="center"/>
    </xf>
    <xf numFmtId="0" fontId="7" fillId="0" borderId="0" xfId="1" applyFont="1" applyFill="1" applyAlignment="1">
      <alignment horizontal="right" vertical="top"/>
    </xf>
    <xf numFmtId="0" fontId="7" fillId="0" borderId="1" xfId="1" applyFont="1" applyFill="1" applyBorder="1" applyAlignment="1">
      <alignment horizontal="center" vertical="center"/>
    </xf>
    <xf numFmtId="0" fontId="7" fillId="0" borderId="71" xfId="1" applyFont="1" applyFill="1" applyBorder="1" applyAlignment="1">
      <alignment horizontal="center" vertical="center"/>
    </xf>
    <xf numFmtId="0" fontId="7" fillId="0" borderId="0" xfId="1" applyFont="1" applyFill="1" applyAlignment="1">
      <alignment horizontal="center" vertical="center" shrinkToFit="1"/>
    </xf>
    <xf numFmtId="0" fontId="7" fillId="0" borderId="0" xfId="1" quotePrefix="1" applyFont="1" applyFill="1" applyAlignment="1">
      <alignment vertical="center"/>
    </xf>
    <xf numFmtId="0" fontId="54" fillId="0" borderId="0" xfId="1" applyFont="1" applyFill="1" applyAlignment="1">
      <alignment vertical="center"/>
    </xf>
    <xf numFmtId="0" fontId="7" fillId="0" borderId="0" xfId="1" applyFont="1" applyFill="1" applyAlignment="1">
      <alignment horizontal="center" vertical="top" shrinkToFit="1"/>
    </xf>
    <xf numFmtId="0" fontId="7" fillId="0" borderId="0" xfId="1" applyFont="1" applyFill="1" applyAlignment="1">
      <alignment horizontal="left" vertical="top"/>
    </xf>
    <xf numFmtId="0" fontId="7" fillId="0" borderId="0" xfId="1" applyFont="1" applyFill="1" applyAlignment="1">
      <alignment horizontal="left" vertical="center"/>
    </xf>
    <xf numFmtId="0" fontId="7" fillId="3" borderId="77"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7" fillId="0" borderId="71" xfId="1" applyFont="1" applyFill="1" applyBorder="1" applyAlignment="1">
      <alignment horizontal="center" vertical="center" shrinkToFit="1"/>
    </xf>
    <xf numFmtId="0" fontId="55" fillId="0" borderId="18" xfId="1" applyFont="1" applyFill="1" applyBorder="1" applyAlignment="1">
      <alignment horizontal="center" vertical="center" shrinkToFit="1"/>
    </xf>
    <xf numFmtId="0" fontId="55" fillId="0" borderId="42" xfId="1" applyFont="1" applyFill="1" applyBorder="1" applyAlignment="1">
      <alignment horizontal="center" vertical="center" shrinkToFit="1"/>
    </xf>
    <xf numFmtId="0" fontId="13" fillId="0" borderId="0" xfId="0" applyFont="1" applyBorder="1" applyAlignment="1">
      <alignment vertical="center" shrinkToFit="1"/>
    </xf>
    <xf numFmtId="0" fontId="7" fillId="0" borderId="0" xfId="1" applyFont="1" applyFill="1" applyAlignment="1">
      <alignment vertical="top" shrinkToFit="1"/>
    </xf>
    <xf numFmtId="0" fontId="13" fillId="0" borderId="14" xfId="0" applyNumberFormat="1" applyFont="1" applyFill="1" applyBorder="1" applyAlignment="1">
      <alignment horizontal="center" vertical="center" shrinkToFit="1"/>
    </xf>
    <xf numFmtId="0" fontId="3" fillId="0" borderId="0" xfId="0" applyFont="1" applyAlignment="1">
      <alignment vertical="center"/>
    </xf>
    <xf numFmtId="0" fontId="12" fillId="0" borderId="0" xfId="0" applyFont="1" applyAlignment="1">
      <alignment vertical="center"/>
    </xf>
    <xf numFmtId="0" fontId="3" fillId="2" borderId="75" xfId="0" applyFont="1" applyFill="1" applyBorder="1" applyAlignment="1">
      <alignment horizontal="center" vertical="center" shrinkToFit="1"/>
    </xf>
    <xf numFmtId="0" fontId="3" fillId="0" borderId="75" xfId="0" applyFont="1" applyBorder="1" applyAlignment="1">
      <alignment horizontal="center" vertical="center" shrinkToFit="1"/>
    </xf>
    <xf numFmtId="0" fontId="49" fillId="0" borderId="57" xfId="1" applyFont="1" applyFill="1" applyBorder="1" applyAlignment="1">
      <alignment horizontal="center" vertical="center"/>
    </xf>
    <xf numFmtId="0" fontId="49" fillId="0" borderId="24" xfId="1" applyFont="1" applyFill="1" applyBorder="1" applyAlignment="1">
      <alignment vertical="center"/>
    </xf>
    <xf numFmtId="0" fontId="49" fillId="0" borderId="17" xfId="1" applyFont="1" applyFill="1" applyBorder="1" applyAlignment="1">
      <alignment vertical="center"/>
    </xf>
    <xf numFmtId="0" fontId="49" fillId="0" borderId="42" xfId="1" applyFont="1" applyFill="1" applyBorder="1" applyAlignment="1">
      <alignment vertical="center"/>
    </xf>
    <xf numFmtId="0" fontId="49" fillId="0" borderId="42" xfId="1" applyFont="1" applyFill="1" applyBorder="1" applyAlignment="1">
      <alignment horizontal="center" vertical="center"/>
    </xf>
    <xf numFmtId="0" fontId="49" fillId="0" borderId="62" xfId="1" applyFont="1" applyFill="1" applyBorder="1" applyAlignment="1">
      <alignment horizontal="center" vertical="center" shrinkToFit="1"/>
    </xf>
    <xf numFmtId="49" fontId="41" fillId="0" borderId="0" xfId="1" applyNumberFormat="1" applyFont="1" applyFill="1" applyBorder="1" applyAlignment="1">
      <alignment horizontal="center" vertical="center" shrinkToFit="1"/>
    </xf>
    <xf numFmtId="0" fontId="41" fillId="0" borderId="24" xfId="1" applyFont="1" applyFill="1" applyBorder="1" applyAlignment="1">
      <alignment horizontal="center" vertical="center" shrinkToFit="1"/>
    </xf>
    <xf numFmtId="0" fontId="41" fillId="0" borderId="21" xfId="1" applyFont="1" applyFill="1" applyBorder="1" applyAlignment="1">
      <alignment horizontal="center" vertical="center" shrinkToFit="1"/>
    </xf>
    <xf numFmtId="0" fontId="41" fillId="0" borderId="18" xfId="1" applyFont="1" applyFill="1" applyBorder="1" applyAlignment="1">
      <alignment horizontal="center" vertical="center" shrinkToFit="1"/>
    </xf>
    <xf numFmtId="0" fontId="41" fillId="0" borderId="19" xfId="1" applyFont="1" applyFill="1" applyBorder="1" applyAlignment="1">
      <alignment horizontal="center" vertical="center" shrinkToFit="1"/>
    </xf>
    <xf numFmtId="0" fontId="41" fillId="0" borderId="42" xfId="1" applyFont="1" applyFill="1" applyBorder="1" applyAlignment="1">
      <alignment horizontal="center" vertical="center" shrinkToFit="1"/>
    </xf>
    <xf numFmtId="0" fontId="41" fillId="0" borderId="26" xfId="1" applyFont="1" applyFill="1" applyBorder="1" applyAlignment="1">
      <alignment horizontal="center" vertical="center" shrinkToFit="1"/>
    </xf>
    <xf numFmtId="0" fontId="7" fillId="3" borderId="113" xfId="1" applyFont="1" applyFill="1" applyBorder="1" applyAlignment="1">
      <alignment horizontal="center" vertical="center" shrinkToFit="1"/>
    </xf>
    <xf numFmtId="0" fontId="3" fillId="0" borderId="54"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13" fillId="0" borderId="0" xfId="0" applyFont="1" applyBorder="1" applyAlignment="1">
      <alignment vertical="center" shrinkToFit="1"/>
    </xf>
    <xf numFmtId="0" fontId="7" fillId="3" borderId="77" xfId="1" applyFont="1" applyFill="1" applyBorder="1" applyAlignment="1">
      <alignment horizontal="center" vertical="center" shrinkToFit="1"/>
    </xf>
    <xf numFmtId="0" fontId="41" fillId="0" borderId="17" xfId="1" applyFont="1" applyFill="1" applyBorder="1" applyAlignment="1">
      <alignment horizontal="center" vertical="center"/>
    </xf>
    <xf numFmtId="0" fontId="41" fillId="0" borderId="62" xfId="1" applyFont="1" applyFill="1" applyBorder="1" applyAlignment="1">
      <alignment horizontal="center" vertical="center" shrinkToFit="1"/>
    </xf>
    <xf numFmtId="0" fontId="49" fillId="0" borderId="24" xfId="1" applyFont="1" applyFill="1" applyBorder="1" applyAlignment="1">
      <alignment horizontal="center" vertical="center" shrinkToFit="1"/>
    </xf>
    <xf numFmtId="0" fontId="49" fillId="0" borderId="21" xfId="1" applyFont="1" applyFill="1" applyBorder="1" applyAlignment="1">
      <alignment horizontal="center" vertical="center" shrinkToFit="1"/>
    </xf>
    <xf numFmtId="0" fontId="49" fillId="0" borderId="24" xfId="1" applyFont="1" applyFill="1" applyBorder="1" applyAlignment="1">
      <alignment horizontal="center" vertical="center"/>
    </xf>
    <xf numFmtId="0" fontId="49" fillId="0" borderId="18" xfId="1" applyFont="1" applyFill="1" applyBorder="1" applyAlignment="1">
      <alignment horizontal="center" vertical="center"/>
    </xf>
    <xf numFmtId="49" fontId="41" fillId="0" borderId="108" xfId="1" applyNumberFormat="1" applyFont="1" applyFill="1" applyBorder="1" applyAlignment="1">
      <alignment horizontal="center" vertical="center" shrinkToFit="1"/>
    </xf>
    <xf numFmtId="49" fontId="41" fillId="0" borderId="105" xfId="1" applyNumberFormat="1" applyFont="1" applyFill="1" applyBorder="1" applyAlignment="1">
      <alignment horizontal="center" vertical="center" shrinkToFit="1"/>
    </xf>
    <xf numFmtId="49" fontId="49" fillId="0" borderId="163" xfId="1" applyNumberFormat="1" applyFont="1" applyFill="1" applyBorder="1" applyAlignment="1">
      <alignment horizontal="center" vertical="center" shrinkToFit="1"/>
    </xf>
    <xf numFmtId="49" fontId="41" fillId="7" borderId="108" xfId="1" applyNumberFormat="1" applyFont="1" applyFill="1" applyBorder="1" applyAlignment="1">
      <alignment horizontal="center" vertical="center" shrinkToFit="1"/>
    </xf>
    <xf numFmtId="0" fontId="41" fillId="0" borderId="166" xfId="1" applyFont="1" applyFill="1" applyBorder="1" applyAlignment="1">
      <alignment horizontal="center" vertical="center" shrinkToFit="1"/>
    </xf>
    <xf numFmtId="0" fontId="7" fillId="0" borderId="0" xfId="1" applyNumberFormat="1" applyFont="1" applyFill="1" applyBorder="1" applyAlignment="1">
      <alignment horizontal="left" vertical="center" shrinkToFit="1"/>
    </xf>
    <xf numFmtId="49" fontId="41" fillId="7" borderId="163" xfId="1" applyNumberFormat="1" applyFont="1" applyFill="1" applyBorder="1" applyAlignment="1">
      <alignment horizontal="center" vertical="center" shrinkToFit="1"/>
    </xf>
    <xf numFmtId="0" fontId="7" fillId="7" borderId="164" xfId="1" applyNumberFormat="1" applyFont="1" applyFill="1" applyBorder="1" applyAlignment="1">
      <alignment horizontal="left" vertical="center" shrinkToFit="1"/>
    </xf>
    <xf numFmtId="0" fontId="41" fillId="7" borderId="164" xfId="1" applyNumberFormat="1" applyFont="1" applyFill="1" applyBorder="1" applyAlignment="1">
      <alignment horizontal="left" vertical="center" shrinkToFit="1"/>
    </xf>
    <xf numFmtId="49" fontId="5" fillId="3" borderId="27" xfId="1" applyNumberFormat="1" applyFont="1" applyFill="1" applyBorder="1" applyAlignment="1">
      <alignment horizontal="center" vertical="center" shrinkToFit="1"/>
    </xf>
    <xf numFmtId="0" fontId="5" fillId="0" borderId="0" xfId="1" applyFont="1">
      <alignment vertical="center"/>
    </xf>
    <xf numFmtId="0" fontId="6" fillId="0" borderId="0" xfId="1" applyFont="1">
      <alignment vertical="center"/>
    </xf>
    <xf numFmtId="0" fontId="7" fillId="0" borderId="0" xfId="1" applyFont="1" applyAlignment="1">
      <alignment vertical="top"/>
    </xf>
    <xf numFmtId="0" fontId="6" fillId="0" borderId="0" xfId="1" applyFont="1" applyAlignment="1">
      <alignment vertical="top"/>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lignment vertical="center"/>
    </xf>
    <xf numFmtId="0" fontId="10" fillId="0" borderId="0" xfId="1" applyFont="1" applyAlignment="1">
      <alignment horizontal="center" vertical="top"/>
    </xf>
    <xf numFmtId="0" fontId="38" fillId="0" borderId="0" xfId="1" applyFont="1">
      <alignment vertical="center"/>
    </xf>
    <xf numFmtId="0" fontId="39" fillId="0" borderId="0" xfId="1" applyFont="1" applyAlignment="1">
      <alignment horizontal="left" vertical="center"/>
    </xf>
    <xf numFmtId="0" fontId="39" fillId="0" borderId="0" xfId="1" applyFont="1" applyAlignment="1">
      <alignment horizontal="center" vertical="center" wrapText="1"/>
    </xf>
    <xf numFmtId="0" fontId="9" fillId="0" borderId="0" xfId="1" applyFont="1" applyAlignment="1">
      <alignment horizontal="left" vertical="center"/>
    </xf>
    <xf numFmtId="0" fontId="41" fillId="0" borderId="0" xfId="1" applyFont="1">
      <alignment vertical="center"/>
    </xf>
    <xf numFmtId="0" fontId="7" fillId="0" borderId="0" xfId="1" applyFont="1" applyAlignment="1">
      <alignment horizontal="center" vertical="center" wrapText="1"/>
    </xf>
    <xf numFmtId="0" fontId="7" fillId="0" borderId="0" xfId="1" applyFont="1" applyAlignment="1">
      <alignment horizontal="left" vertical="center"/>
    </xf>
    <xf numFmtId="0" fontId="10" fillId="0" borderId="57" xfId="1" applyFont="1" applyBorder="1" applyAlignment="1">
      <alignment horizontal="center" vertical="center"/>
    </xf>
    <xf numFmtId="0" fontId="38" fillId="0" borderId="57" xfId="50" applyFont="1" applyBorder="1" applyAlignment="1" applyProtection="1">
      <alignment horizontal="center" vertical="center"/>
      <protection locked="0"/>
    </xf>
    <xf numFmtId="0" fontId="5" fillId="0" borderId="13" xfId="1" applyFont="1" applyBorder="1">
      <alignment vertical="center"/>
    </xf>
    <xf numFmtId="0" fontId="5" fillId="0" borderId="0" xfId="1" applyFont="1" applyAlignment="1">
      <alignment vertical="center" wrapText="1"/>
    </xf>
    <xf numFmtId="0" fontId="5" fillId="0" borderId="0" xfId="1" applyFont="1" applyAlignment="1">
      <alignment horizontal="left" vertical="top"/>
    </xf>
    <xf numFmtId="0" fontId="7" fillId="0" borderId="0" xfId="1" quotePrefix="1" applyFont="1" applyAlignment="1">
      <alignment vertical="top"/>
    </xf>
    <xf numFmtId="0" fontId="5" fillId="0" borderId="0" xfId="1" applyFont="1" applyAlignment="1">
      <alignment horizontal="left" vertical="center"/>
    </xf>
    <xf numFmtId="0" fontId="7" fillId="0" borderId="14" xfId="1" applyFont="1" applyBorder="1" applyAlignment="1">
      <alignment horizontal="center" vertical="center"/>
    </xf>
    <xf numFmtId="49" fontId="6" fillId="0" borderId="14" xfId="1" applyNumberFormat="1" applyFont="1" applyBorder="1" applyAlignment="1">
      <alignment horizontal="center" vertical="center" shrinkToFit="1"/>
    </xf>
    <xf numFmtId="0" fontId="41" fillId="0" borderId="1" xfId="1" applyFont="1" applyBorder="1" applyAlignment="1" applyProtection="1">
      <alignment horizontal="left" vertical="top" shrinkToFit="1"/>
      <protection locked="0"/>
    </xf>
    <xf numFmtId="0" fontId="41" fillId="0" borderId="68" xfId="1" applyFont="1" applyBorder="1" applyAlignment="1" applyProtection="1">
      <alignment vertical="top" shrinkToFit="1"/>
      <protection locked="0"/>
    </xf>
    <xf numFmtId="49" fontId="41" fillId="0" borderId="68" xfId="1" applyNumberFormat="1" applyFont="1" applyBorder="1" applyAlignment="1" applyProtection="1">
      <alignment vertical="top" shrinkToFit="1"/>
      <protection locked="0"/>
    </xf>
    <xf numFmtId="0" fontId="61" fillId="0" borderId="0" xfId="1" applyFont="1">
      <alignment vertical="center"/>
    </xf>
    <xf numFmtId="49" fontId="41" fillId="0" borderId="25" xfId="1" applyNumberFormat="1" applyFont="1" applyBorder="1" applyAlignment="1">
      <alignment horizontal="center" vertical="center" shrinkToFit="1"/>
    </xf>
    <xf numFmtId="49" fontId="61" fillId="0" borderId="0" xfId="1" applyNumberFormat="1" applyFont="1">
      <alignment vertical="center"/>
    </xf>
    <xf numFmtId="0" fontId="41" fillId="0" borderId="26" xfId="1" applyFont="1" applyBorder="1" applyAlignment="1" applyProtection="1">
      <alignment horizontal="center" vertical="center" shrinkToFit="1"/>
      <protection locked="0"/>
    </xf>
    <xf numFmtId="0" fontId="40" fillId="0" borderId="26" xfId="1" applyFont="1" applyBorder="1" applyAlignment="1">
      <alignment horizontal="center" vertical="center" shrinkToFit="1"/>
    </xf>
    <xf numFmtId="49" fontId="40" fillId="0" borderId="72" xfId="1" applyNumberFormat="1" applyFont="1" applyBorder="1" applyAlignment="1">
      <alignment vertical="center" shrinkToFit="1"/>
    </xf>
    <xf numFmtId="49" fontId="40" fillId="0" borderId="73" xfId="1" applyNumberFormat="1" applyFont="1" applyBorder="1" applyAlignment="1">
      <alignment vertical="center" shrinkToFit="1"/>
    </xf>
    <xf numFmtId="0" fontId="40" fillId="0" borderId="0" xfId="1" applyFont="1">
      <alignment vertical="center"/>
    </xf>
    <xf numFmtId="0" fontId="7" fillId="10" borderId="0" xfId="1" applyFont="1" applyFill="1">
      <alignment vertical="center"/>
    </xf>
    <xf numFmtId="0" fontId="10" fillId="10" borderId="0" xfId="1" applyFont="1" applyFill="1" applyAlignment="1">
      <alignment horizontal="right" vertical="center"/>
    </xf>
    <xf numFmtId="0" fontId="11" fillId="0" borderId="0" xfId="1" applyFont="1">
      <alignment vertical="center"/>
    </xf>
    <xf numFmtId="0" fontId="5" fillId="0" borderId="74" xfId="1" applyFont="1" applyBorder="1">
      <alignment vertical="center"/>
    </xf>
    <xf numFmtId="0" fontId="7" fillId="0" borderId="74" xfId="1" applyFont="1" applyBorder="1">
      <alignment vertical="center"/>
    </xf>
    <xf numFmtId="0" fontId="5" fillId="0" borderId="25" xfId="1" applyFont="1" applyBorder="1" applyAlignment="1">
      <alignment horizontal="center" vertical="center"/>
    </xf>
    <xf numFmtId="0" fontId="41" fillId="0" borderId="25" xfId="1" applyFont="1" applyBorder="1" applyAlignment="1">
      <alignment horizontal="center" vertical="center" shrinkToFit="1"/>
    </xf>
    <xf numFmtId="49" fontId="41" fillId="0" borderId="25" xfId="1" applyNumberFormat="1" applyFont="1" applyBorder="1" applyAlignment="1">
      <alignment horizontal="center" vertical="center"/>
    </xf>
    <xf numFmtId="0" fontId="41" fillId="0" borderId="25" xfId="1" applyFont="1" applyBorder="1">
      <alignment vertical="center"/>
    </xf>
    <xf numFmtId="0" fontId="41" fillId="0" borderId="25" xfId="1" applyFont="1" applyBorder="1" applyAlignment="1">
      <alignment horizontal="center" vertical="center"/>
    </xf>
    <xf numFmtId="0" fontId="7" fillId="0" borderId="25" xfId="1" applyFont="1" applyBorder="1">
      <alignment vertical="center"/>
    </xf>
    <xf numFmtId="0" fontId="11" fillId="0" borderId="21" xfId="1" applyFont="1" applyBorder="1">
      <alignment vertical="center"/>
    </xf>
    <xf numFmtId="0" fontId="7" fillId="0" borderId="0" xfId="1" applyFont="1" applyAlignment="1">
      <alignment horizontal="center"/>
    </xf>
    <xf numFmtId="0" fontId="41" fillId="0" borderId="0" xfId="50" applyFont="1" applyAlignment="1" applyProtection="1">
      <alignment horizontal="center" vertical="center"/>
      <protection locked="0"/>
    </xf>
    <xf numFmtId="0" fontId="40" fillId="0" borderId="0" xfId="1" applyFont="1" applyAlignment="1">
      <alignment vertical="center" shrinkToFit="1"/>
    </xf>
    <xf numFmtId="0" fontId="41" fillId="0" borderId="17" xfId="50" applyFont="1" applyBorder="1" applyAlignment="1" applyProtection="1">
      <alignment horizontal="center" vertical="center"/>
      <protection locked="0"/>
    </xf>
    <xf numFmtId="49" fontId="40" fillId="0" borderId="0" xfId="1" applyNumberFormat="1" applyFont="1" applyAlignment="1">
      <alignment horizontal="left" vertical="center" shrinkToFit="1"/>
    </xf>
    <xf numFmtId="49" fontId="40" fillId="0" borderId="0" xfId="1" applyNumberFormat="1" applyFont="1" applyAlignment="1">
      <alignment horizontal="right" vertical="center"/>
    </xf>
    <xf numFmtId="49" fontId="40" fillId="0" borderId="0" xfId="1" applyNumberFormat="1" applyFont="1" applyAlignment="1">
      <alignment horizontal="left" vertical="center"/>
    </xf>
    <xf numFmtId="49" fontId="40" fillId="0" borderId="0" xfId="1" applyNumberFormat="1" applyFont="1" applyAlignment="1">
      <alignment vertical="center" wrapText="1"/>
    </xf>
    <xf numFmtId="0" fontId="41" fillId="0" borderId="17" xfId="50" applyFont="1" applyBorder="1" applyAlignment="1">
      <alignment horizontal="center" vertical="center"/>
    </xf>
    <xf numFmtId="49" fontId="40" fillId="0" borderId="0" xfId="1" applyNumberFormat="1" applyFont="1" applyAlignment="1">
      <alignment vertical="center" shrinkToFit="1"/>
    </xf>
    <xf numFmtId="49" fontId="5" fillId="0" borderId="65" xfId="1" applyNumberFormat="1" applyFont="1" applyBorder="1" applyAlignment="1">
      <alignment vertical="center" shrinkToFit="1"/>
    </xf>
    <xf numFmtId="0" fontId="41" fillId="0" borderId="24" xfId="50" applyFont="1" applyBorder="1" applyAlignment="1" applyProtection="1">
      <alignment horizontal="center" vertical="center"/>
      <protection locked="0"/>
    </xf>
    <xf numFmtId="49" fontId="6" fillId="0" borderId="21" xfId="1" applyNumberFormat="1" applyFont="1" applyBorder="1" applyAlignment="1" applyProtection="1">
      <alignment horizontal="left" vertical="center" shrinkToFit="1"/>
      <protection locked="0"/>
    </xf>
    <xf numFmtId="49" fontId="5" fillId="0" borderId="67" xfId="1" applyNumberFormat="1" applyFont="1" applyBorder="1" applyAlignment="1">
      <alignment vertical="center" shrinkToFit="1"/>
    </xf>
    <xf numFmtId="0" fontId="41" fillId="0" borderId="18" xfId="50" applyFont="1" applyBorder="1" applyAlignment="1" applyProtection="1">
      <alignment horizontal="center" vertical="center"/>
      <protection locked="0"/>
    </xf>
    <xf numFmtId="0" fontId="41" fillId="0" borderId="21" xfId="50" applyFont="1" applyBorder="1" applyAlignment="1" applyProtection="1">
      <alignment horizontal="center" vertical="center"/>
      <protection locked="0"/>
    </xf>
    <xf numFmtId="49" fontId="40" fillId="0" borderId="21" xfId="1" applyNumberFormat="1" applyFont="1" applyBorder="1">
      <alignment vertical="center"/>
    </xf>
    <xf numFmtId="49" fontId="40" fillId="0" borderId="67" xfId="1" applyNumberFormat="1" applyFont="1" applyBorder="1" applyAlignment="1">
      <alignment horizontal="left" vertical="center" shrinkToFit="1"/>
    </xf>
    <xf numFmtId="0" fontId="41" fillId="0" borderId="33" xfId="50" applyFont="1" applyBorder="1" applyAlignment="1" applyProtection="1">
      <alignment horizontal="center" vertical="center"/>
      <protection locked="0"/>
    </xf>
    <xf numFmtId="0" fontId="41" fillId="0" borderId="100" xfId="50" applyFont="1" applyBorder="1" applyAlignment="1" applyProtection="1">
      <alignment horizontal="center" vertical="center"/>
      <protection locked="0"/>
    </xf>
    <xf numFmtId="49" fontId="6" fillId="0" borderId="0" xfId="50" applyNumberFormat="1" applyFont="1" applyAlignment="1">
      <alignment horizontal="center" vertical="center"/>
    </xf>
    <xf numFmtId="49" fontId="40" fillId="0" borderId="65" xfId="1" applyNumberFormat="1" applyFont="1" applyBorder="1" applyAlignment="1">
      <alignment vertical="center" shrinkToFit="1"/>
    </xf>
    <xf numFmtId="0" fontId="41" fillId="0" borderId="19" xfId="50" applyFont="1" applyBorder="1" applyAlignment="1">
      <alignment horizontal="center" vertical="center"/>
    </xf>
    <xf numFmtId="49" fontId="40" fillId="0" borderId="19" xfId="1" applyNumberFormat="1" applyFont="1" applyBorder="1" applyAlignment="1">
      <alignment vertical="center" shrinkToFit="1"/>
    </xf>
    <xf numFmtId="49" fontId="6" fillId="0" borderId="19" xfId="50" applyNumberFormat="1" applyFont="1" applyBorder="1" applyAlignment="1">
      <alignment horizontal="center" vertical="center"/>
    </xf>
    <xf numFmtId="49" fontId="40" fillId="0" borderId="66" xfId="1" applyNumberFormat="1" applyFont="1" applyBorder="1" applyAlignment="1">
      <alignment vertical="center" shrinkToFit="1"/>
    </xf>
    <xf numFmtId="49" fontId="7" fillId="0" borderId="21" xfId="1" applyNumberFormat="1" applyFont="1" applyBorder="1" applyAlignment="1">
      <alignment horizontal="center" vertical="center"/>
    </xf>
    <xf numFmtId="49" fontId="6" fillId="0" borderId="21" xfId="1" applyNumberFormat="1" applyFont="1" applyBorder="1" applyAlignment="1">
      <alignment horizontal="center" vertical="center" shrinkToFit="1"/>
    </xf>
    <xf numFmtId="49" fontId="6" fillId="0" borderId="21" xfId="1" applyNumberFormat="1" applyFont="1" applyBorder="1">
      <alignment vertical="center"/>
    </xf>
    <xf numFmtId="49" fontId="7" fillId="0" borderId="21" xfId="1" applyNumberFormat="1" applyFont="1" applyBorder="1">
      <alignment vertical="center"/>
    </xf>
    <xf numFmtId="49" fontId="7" fillId="0" borderId="21" xfId="1" applyNumberFormat="1" applyFont="1" applyBorder="1" applyAlignment="1">
      <alignment horizontal="left" vertical="center" shrinkToFit="1"/>
    </xf>
    <xf numFmtId="49" fontId="7" fillId="0" borderId="67" xfId="1" applyNumberFormat="1" applyFont="1" applyBorder="1" applyAlignment="1">
      <alignment horizontal="left" vertical="center" shrinkToFit="1"/>
    </xf>
    <xf numFmtId="0" fontId="7" fillId="0" borderId="0" xfId="1" applyFont="1" applyAlignment="1">
      <alignment horizontal="left" vertical="center" shrinkToFit="1"/>
    </xf>
    <xf numFmtId="0" fontId="7" fillId="0" borderId="0" xfId="1" applyFont="1" applyAlignment="1">
      <alignment horizontal="left" vertical="center" indent="1"/>
    </xf>
    <xf numFmtId="0" fontId="7" fillId="0" borderId="0" xfId="1" applyFont="1" applyAlignment="1">
      <alignment horizontal="left" vertical="center" indent="1" shrinkToFit="1"/>
    </xf>
    <xf numFmtId="49" fontId="41" fillId="0" borderId="25" xfId="1" applyNumberFormat="1" applyFont="1" applyBorder="1" applyAlignment="1" applyProtection="1">
      <alignment vertical="top" shrinkToFit="1"/>
      <protection locked="0"/>
    </xf>
    <xf numFmtId="49" fontId="41" fillId="0" borderId="25" xfId="1" applyNumberFormat="1" applyFont="1" applyBorder="1" applyAlignment="1" applyProtection="1">
      <alignment vertical="center" shrinkToFit="1"/>
      <protection locked="0"/>
    </xf>
    <xf numFmtId="49" fontId="41" fillId="0" borderId="26" xfId="1" applyNumberFormat="1" applyFont="1" applyBorder="1" applyAlignment="1" applyProtection="1">
      <alignment horizontal="center" vertical="center" shrinkToFit="1"/>
      <protection locked="0"/>
    </xf>
    <xf numFmtId="49" fontId="40" fillId="0" borderId="26" xfId="1" applyNumberFormat="1" applyFont="1" applyBorder="1" applyAlignment="1">
      <alignment vertical="center" wrapText="1"/>
    </xf>
    <xf numFmtId="0" fontId="7" fillId="0" borderId="0" xfId="1" applyFont="1" applyAlignment="1"/>
    <xf numFmtId="0" fontId="7" fillId="0" borderId="0" xfId="1" applyFont="1" applyAlignment="1">
      <alignment horizontal="center" vertical="center"/>
    </xf>
    <xf numFmtId="49" fontId="7" fillId="0" borderId="0" xfId="1" applyNumberFormat="1" applyFont="1" applyAlignment="1">
      <alignment horizontal="center" vertical="center"/>
    </xf>
    <xf numFmtId="49" fontId="7" fillId="0" borderId="0" xfId="1" applyNumberFormat="1" applyFont="1" applyAlignment="1">
      <alignment horizontal="left" vertical="center"/>
    </xf>
    <xf numFmtId="0" fontId="41" fillId="0" borderId="14" xfId="1" applyFont="1" applyBorder="1" applyAlignment="1" applyProtection="1">
      <alignment horizontal="center" vertical="center" shrinkToFit="1"/>
      <protection locked="0"/>
    </xf>
    <xf numFmtId="0" fontId="40" fillId="0" borderId="14" xfId="1" applyFont="1" applyBorder="1" applyAlignment="1">
      <alignment horizontal="center" vertical="center" shrinkToFit="1"/>
    </xf>
    <xf numFmtId="49" fontId="40" fillId="0" borderId="21" xfId="1" applyNumberFormat="1" applyFont="1" applyBorder="1" applyAlignment="1">
      <alignment vertical="center" shrinkToFit="1"/>
    </xf>
    <xf numFmtId="0" fontId="41" fillId="0" borderId="21" xfId="1" applyFont="1" applyBorder="1">
      <alignment vertical="center"/>
    </xf>
    <xf numFmtId="0" fontId="41" fillId="0" borderId="21" xfId="50" applyFont="1" applyBorder="1" applyAlignment="1">
      <alignment horizontal="center" vertical="center"/>
    </xf>
    <xf numFmtId="49" fontId="6" fillId="0" borderId="67" xfId="50" applyNumberFormat="1" applyFont="1" applyBorder="1" applyAlignment="1">
      <alignment horizontal="center" vertical="center"/>
    </xf>
    <xf numFmtId="0" fontId="41" fillId="0" borderId="0" xfId="50" applyFont="1" applyAlignment="1">
      <alignment horizontal="center" vertical="center"/>
    </xf>
    <xf numFmtId="49" fontId="6" fillId="0" borderId="65" xfId="50" applyNumberFormat="1" applyFont="1" applyBorder="1" applyAlignment="1">
      <alignment horizontal="center" vertical="center"/>
    </xf>
    <xf numFmtId="49" fontId="40" fillId="0" borderId="19" xfId="1" applyNumberFormat="1" applyFont="1" applyBorder="1" applyAlignment="1">
      <alignment horizontal="left" vertical="center" shrinkToFit="1"/>
    </xf>
    <xf numFmtId="49" fontId="6" fillId="0" borderId="66" xfId="50" applyNumberFormat="1" applyFont="1" applyBorder="1" applyAlignment="1">
      <alignment horizontal="center" vertical="center"/>
    </xf>
    <xf numFmtId="0" fontId="7" fillId="0" borderId="21" xfId="1" applyFont="1" applyBorder="1" applyAlignment="1">
      <alignment horizontal="center" vertical="center"/>
    </xf>
    <xf numFmtId="0" fontId="6" fillId="0" borderId="21" xfId="1" applyFont="1" applyBorder="1" applyAlignment="1">
      <alignment horizontal="center" vertical="center" shrinkToFit="1"/>
    </xf>
    <xf numFmtId="0" fontId="41" fillId="0" borderId="25" xfId="1" applyFont="1" applyBorder="1" applyAlignment="1" applyProtection="1">
      <alignment vertical="top" shrinkToFit="1"/>
      <protection locked="0"/>
    </xf>
    <xf numFmtId="49" fontId="41" fillId="0" borderId="21" xfId="1" applyNumberFormat="1" applyFont="1" applyBorder="1" applyAlignment="1">
      <alignment horizontal="center" vertical="center" shrinkToFit="1"/>
    </xf>
    <xf numFmtId="0" fontId="41" fillId="0" borderId="0" xfId="0" applyFont="1" applyAlignment="1">
      <alignment horizontal="center" vertical="center"/>
    </xf>
    <xf numFmtId="0" fontId="41" fillId="0" borderId="62" xfId="50" applyFont="1" applyBorder="1" applyAlignment="1" applyProtection="1">
      <alignment horizontal="center" vertical="center"/>
      <protection locked="0"/>
    </xf>
    <xf numFmtId="49" fontId="40" fillId="0" borderId="14" xfId="1" applyNumberFormat="1" applyFont="1" applyBorder="1" applyAlignment="1">
      <alignment horizontal="left" vertical="center" shrinkToFit="1"/>
    </xf>
    <xf numFmtId="0" fontId="41" fillId="0" borderId="18" xfId="50" applyFont="1" applyBorder="1" applyAlignment="1">
      <alignment horizontal="center" vertical="center"/>
    </xf>
    <xf numFmtId="49" fontId="5" fillId="0" borderId="66" xfId="1" applyNumberFormat="1" applyFont="1" applyBorder="1" applyAlignment="1">
      <alignment vertical="center" shrinkToFit="1"/>
    </xf>
    <xf numFmtId="0" fontId="41" fillId="0" borderId="88" xfId="1" applyFont="1" applyBorder="1" applyAlignment="1" applyProtection="1">
      <alignment horizontal="center" vertical="center"/>
      <protection locked="0"/>
    </xf>
    <xf numFmtId="0" fontId="41" fillId="0" borderId="65" xfId="1" applyFont="1" applyBorder="1">
      <alignment vertical="center"/>
    </xf>
    <xf numFmtId="0" fontId="41" fillId="0" borderId="0" xfId="1" applyFont="1" applyAlignment="1" applyProtection="1">
      <alignment horizontal="center" vertical="center"/>
      <protection locked="0"/>
    </xf>
    <xf numFmtId="0" fontId="41" fillId="0" borderId="0" xfId="1" applyFont="1" applyAlignment="1">
      <alignment horizontal="center" vertical="center"/>
    </xf>
    <xf numFmtId="0" fontId="41" fillId="0" borderId="18" xfId="1" applyFont="1" applyBorder="1" applyAlignment="1" applyProtection="1">
      <alignment horizontal="center" vertical="center"/>
      <protection locked="0"/>
    </xf>
    <xf numFmtId="0" fontId="41" fillId="0" borderId="19" xfId="1" applyFont="1" applyBorder="1" applyAlignment="1">
      <alignment horizontal="center" vertical="center"/>
    </xf>
    <xf numFmtId="49" fontId="40" fillId="0" borderId="21" xfId="1" applyNumberFormat="1" applyFont="1" applyBorder="1" applyAlignment="1"/>
    <xf numFmtId="49" fontId="40" fillId="0" borderId="21" xfId="1" applyNumberFormat="1" applyFont="1" applyBorder="1" applyAlignment="1">
      <alignment horizontal="center" vertical="center"/>
    </xf>
    <xf numFmtId="49" fontId="40" fillId="0" borderId="67" xfId="1" applyNumberFormat="1" applyFont="1" applyBorder="1" applyAlignment="1"/>
    <xf numFmtId="0" fontId="41" fillId="0" borderId="30" xfId="50" applyFont="1" applyBorder="1" applyAlignment="1" applyProtection="1">
      <alignment horizontal="center" vertical="center"/>
      <protection locked="0"/>
    </xf>
    <xf numFmtId="0" fontId="41" fillId="0" borderId="31" xfId="50" applyFont="1" applyBorder="1" applyAlignment="1" applyProtection="1">
      <alignment horizontal="center" vertical="center"/>
      <protection locked="0"/>
    </xf>
    <xf numFmtId="49" fontId="40" fillId="0" borderId="31" xfId="1" applyNumberFormat="1" applyFont="1" applyBorder="1">
      <alignment vertical="center"/>
    </xf>
    <xf numFmtId="49" fontId="40" fillId="0" borderId="157" xfId="1" applyNumberFormat="1" applyFont="1" applyBorder="1" applyAlignment="1">
      <alignment horizontal="left" vertical="center" shrinkToFit="1"/>
    </xf>
    <xf numFmtId="0" fontId="41" fillId="0" borderId="19" xfId="50" applyFont="1" applyBorder="1" applyAlignment="1" applyProtection="1">
      <alignment horizontal="center" vertical="center"/>
      <protection locked="0"/>
    </xf>
    <xf numFmtId="49" fontId="6" fillId="0" borderId="0" xfId="1" applyNumberFormat="1" applyFont="1" applyAlignment="1">
      <alignment horizontal="center" vertical="center" shrinkToFit="1"/>
    </xf>
    <xf numFmtId="49" fontId="6" fillId="0" borderId="0" xfId="1" applyNumberFormat="1" applyFont="1">
      <alignment vertical="center"/>
    </xf>
    <xf numFmtId="49" fontId="7" fillId="0" borderId="0" xfId="1" applyNumberFormat="1" applyFont="1">
      <alignment vertical="center"/>
    </xf>
    <xf numFmtId="49" fontId="7" fillId="0" borderId="0" xfId="1" applyNumberFormat="1" applyFont="1" applyAlignment="1">
      <alignment horizontal="left" vertical="center" shrinkToFit="1"/>
    </xf>
    <xf numFmtId="49" fontId="7" fillId="0" borderId="65" xfId="1" applyNumberFormat="1" applyFont="1" applyBorder="1" applyAlignment="1">
      <alignment horizontal="left" vertical="center" shrinkToFit="1"/>
    </xf>
    <xf numFmtId="49" fontId="41" fillId="0" borderId="21" xfId="1" applyNumberFormat="1" applyFont="1" applyBorder="1" applyAlignment="1">
      <alignment vertical="center" shrinkToFit="1"/>
    </xf>
    <xf numFmtId="0" fontId="47" fillId="0" borderId="57" xfId="50" applyFont="1" applyBorder="1" applyAlignment="1">
      <alignment horizontal="center" vertical="center"/>
    </xf>
    <xf numFmtId="0" fontId="49" fillId="0" borderId="0" xfId="50" applyFont="1" applyAlignment="1" applyProtection="1">
      <alignment horizontal="center" vertical="center"/>
      <protection locked="0"/>
    </xf>
    <xf numFmtId="0" fontId="49" fillId="0" borderId="24" xfId="50" applyFont="1" applyBorder="1" applyAlignment="1" applyProtection="1">
      <alignment horizontal="center" vertical="center"/>
      <protection locked="0"/>
    </xf>
    <xf numFmtId="0" fontId="49" fillId="0" borderId="21" xfId="50" applyFont="1" applyBorder="1" applyAlignment="1" applyProtection="1">
      <alignment horizontal="center" vertical="center"/>
      <protection locked="0"/>
    </xf>
    <xf numFmtId="0" fontId="49" fillId="0" borderId="17" xfId="50" applyFont="1" applyBorder="1" applyAlignment="1" applyProtection="1">
      <alignment horizontal="center" vertical="center"/>
      <protection locked="0"/>
    </xf>
    <xf numFmtId="49" fontId="49" fillId="0" borderId="26" xfId="1" applyNumberFormat="1" applyFont="1" applyBorder="1" applyAlignment="1" applyProtection="1">
      <alignment horizontal="center" vertical="center" shrinkToFit="1"/>
      <protection locked="0"/>
    </xf>
    <xf numFmtId="0" fontId="49" fillId="0" borderId="0" xfId="1" applyFont="1" applyAlignment="1" applyProtection="1">
      <alignment horizontal="center" vertical="center"/>
      <protection locked="0"/>
    </xf>
    <xf numFmtId="0" fontId="49" fillId="0" borderId="18" xfId="50" applyFont="1" applyBorder="1" applyAlignment="1" applyProtection="1">
      <alignment horizontal="center" vertical="center"/>
      <protection locked="0"/>
    </xf>
    <xf numFmtId="49" fontId="41" fillId="0" borderId="25" xfId="1" applyNumberFormat="1" applyFont="1" applyBorder="1" applyAlignment="1" applyProtection="1">
      <alignment vertical="center" shrinkToFit="1"/>
    </xf>
    <xf numFmtId="0" fontId="9" fillId="0" borderId="0" xfId="1" applyFont="1" applyAlignment="1">
      <alignment horizontal="center" vertical="center"/>
    </xf>
    <xf numFmtId="0" fontId="40" fillId="2" borderId="57" xfId="1" applyFont="1" applyFill="1" applyBorder="1" applyAlignment="1">
      <alignment vertical="center" shrinkToFit="1"/>
    </xf>
    <xf numFmtId="0" fontId="40" fillId="2" borderId="58" xfId="1" applyFont="1" applyFill="1" applyBorder="1" applyAlignment="1">
      <alignment vertical="center" shrinkToFit="1"/>
    </xf>
    <xf numFmtId="186" fontId="38" fillId="0" borderId="59" xfId="1" applyNumberFormat="1" applyFont="1" applyBorder="1" applyAlignment="1" applyProtection="1">
      <alignment horizontal="left" vertical="center" indent="1" shrinkToFit="1"/>
      <protection locked="0"/>
    </xf>
    <xf numFmtId="186" fontId="38" fillId="0" borderId="57" xfId="1" applyNumberFormat="1" applyFont="1" applyBorder="1" applyAlignment="1" applyProtection="1">
      <alignment horizontal="left" vertical="center" indent="1" shrinkToFit="1"/>
      <protection locked="0"/>
    </xf>
    <xf numFmtId="186" fontId="38" fillId="0" borderId="60" xfId="1" applyNumberFormat="1" applyFont="1" applyBorder="1" applyAlignment="1" applyProtection="1">
      <alignment horizontal="left" vertical="center" indent="1" shrinkToFit="1"/>
      <protection locked="0"/>
    </xf>
    <xf numFmtId="0" fontId="40" fillId="2" borderId="25" xfId="1" applyFont="1" applyFill="1" applyBorder="1" applyAlignment="1">
      <alignment vertical="center" shrinkToFit="1"/>
    </xf>
    <xf numFmtId="0" fontId="40" fillId="2" borderId="1" xfId="1" applyFont="1" applyFill="1" applyBorder="1" applyAlignment="1">
      <alignment vertical="center" shrinkToFit="1"/>
    </xf>
    <xf numFmtId="0" fontId="38" fillId="0" borderId="2" xfId="1" applyFont="1" applyBorder="1" applyAlignment="1" applyProtection="1">
      <alignment horizontal="left" vertical="center" indent="1" shrinkToFit="1"/>
      <protection locked="0"/>
    </xf>
    <xf numFmtId="0" fontId="38" fillId="0" borderId="25" xfId="1" applyFont="1" applyBorder="1" applyAlignment="1" applyProtection="1">
      <alignment horizontal="left" vertical="center" indent="1" shrinkToFit="1"/>
      <protection locked="0"/>
    </xf>
    <xf numFmtId="0" fontId="38" fillId="0" borderId="1" xfId="1" applyFont="1" applyBorder="1" applyAlignment="1" applyProtection="1">
      <alignment horizontal="left" vertical="center" indent="1" shrinkToFit="1"/>
      <protection locked="0"/>
    </xf>
    <xf numFmtId="0" fontId="42" fillId="0" borderId="57" xfId="1" applyFont="1" applyBorder="1">
      <alignment vertical="center"/>
    </xf>
    <xf numFmtId="0" fontId="42" fillId="0" borderId="60" xfId="1" applyFont="1" applyBorder="1">
      <alignment vertical="center"/>
    </xf>
    <xf numFmtId="49" fontId="38" fillId="0" borderId="59" xfId="1" applyNumberFormat="1" applyFont="1" applyBorder="1" applyAlignment="1" applyProtection="1">
      <alignment horizontal="left" vertical="center" indent="1" shrinkToFit="1"/>
      <protection locked="0"/>
    </xf>
    <xf numFmtId="49" fontId="38" fillId="0" borderId="57" xfId="1" applyNumberFormat="1" applyFont="1" applyBorder="1" applyAlignment="1" applyProtection="1">
      <alignment horizontal="left" vertical="center" indent="1" shrinkToFit="1"/>
      <protection locked="0"/>
    </xf>
    <xf numFmtId="49" fontId="38" fillId="0" borderId="60" xfId="1" applyNumberFormat="1" applyFont="1" applyBorder="1" applyAlignment="1" applyProtection="1">
      <alignment horizontal="left" vertical="center" indent="1" shrinkToFit="1"/>
      <protection locked="0"/>
    </xf>
    <xf numFmtId="0" fontId="10" fillId="2" borderId="61" xfId="1" applyFont="1" applyFill="1" applyBorder="1" applyAlignment="1">
      <alignment horizontal="center" vertical="center" wrapText="1"/>
    </xf>
    <xf numFmtId="0" fontId="10" fillId="2" borderId="64" xfId="1" applyFont="1" applyFill="1" applyBorder="1" applyAlignment="1">
      <alignment horizontal="center" vertical="center" wrapText="1"/>
    </xf>
    <xf numFmtId="0" fontId="10" fillId="2" borderId="69" xfId="1" applyFont="1" applyFill="1" applyBorder="1" applyAlignment="1">
      <alignment horizontal="center" vertical="center" wrapText="1"/>
    </xf>
    <xf numFmtId="0" fontId="40" fillId="2" borderId="86" xfId="1" applyFont="1" applyFill="1" applyBorder="1" applyAlignment="1">
      <alignment horizontal="center" vertical="center" wrapText="1"/>
    </xf>
    <xf numFmtId="0" fontId="40" fillId="2" borderId="14" xfId="1" applyFont="1" applyFill="1" applyBorder="1" applyAlignment="1">
      <alignment horizontal="center" vertical="center" wrapText="1"/>
    </xf>
    <xf numFmtId="0" fontId="40" fillId="2" borderId="15" xfId="1" applyFont="1" applyFill="1" applyBorder="1" applyAlignment="1">
      <alignment horizontal="center" vertical="center" wrapText="1"/>
    </xf>
    <xf numFmtId="0" fontId="40" fillId="2" borderId="35" xfId="1" applyFont="1" applyFill="1" applyBorder="1" applyAlignment="1">
      <alignment horizontal="center" vertical="center" wrapText="1"/>
    </xf>
    <xf numFmtId="0" fontId="40" fillId="2" borderId="0" xfId="1" applyFont="1" applyFill="1" applyAlignment="1">
      <alignment horizontal="center" vertical="center" wrapText="1"/>
    </xf>
    <xf numFmtId="0" fontId="40" fillId="2" borderId="16" xfId="1" applyFont="1" applyFill="1" applyBorder="1" applyAlignment="1">
      <alignment horizontal="center" vertical="center" wrapText="1"/>
    </xf>
    <xf numFmtId="0" fontId="40" fillId="2" borderId="91" xfId="1" applyFont="1" applyFill="1" applyBorder="1" applyAlignment="1">
      <alignment horizontal="center" vertical="center" wrapText="1"/>
    </xf>
    <xf numFmtId="0" fontId="40" fillId="2" borderId="26" xfId="1" applyFont="1" applyFill="1" applyBorder="1" applyAlignment="1">
      <alignment horizontal="center" vertical="center" wrapText="1"/>
    </xf>
    <xf numFmtId="0" fontId="40" fillId="2" borderId="27" xfId="1" applyFont="1" applyFill="1" applyBorder="1" applyAlignment="1">
      <alignment horizontal="center" vertical="center" wrapText="1"/>
    </xf>
    <xf numFmtId="49" fontId="5" fillId="3" borderId="62" xfId="1" applyNumberFormat="1" applyFont="1" applyFill="1" applyBorder="1" applyAlignment="1">
      <alignment horizontal="center" vertical="center" shrinkToFit="1"/>
    </xf>
    <xf numFmtId="49" fontId="5" fillId="3" borderId="14" xfId="1" applyNumberFormat="1" applyFont="1" applyFill="1" applyBorder="1" applyAlignment="1">
      <alignment horizontal="center" vertical="center" shrinkToFit="1"/>
    </xf>
    <xf numFmtId="49" fontId="5" fillId="3" borderId="15" xfId="1" applyNumberFormat="1" applyFont="1" applyFill="1" applyBorder="1" applyAlignment="1">
      <alignment horizontal="center" vertical="center" shrinkToFit="1"/>
    </xf>
    <xf numFmtId="49" fontId="5" fillId="3" borderId="17" xfId="1" applyNumberFormat="1" applyFont="1" applyFill="1" applyBorder="1" applyAlignment="1">
      <alignment horizontal="center" vertical="center" shrinkToFit="1"/>
    </xf>
    <xf numFmtId="49" fontId="5" fillId="3" borderId="0" xfId="1" applyNumberFormat="1" applyFont="1" applyFill="1" applyAlignment="1">
      <alignment horizontal="center" vertical="center" shrinkToFit="1"/>
    </xf>
    <xf numFmtId="49" fontId="5" fillId="3" borderId="16" xfId="1" applyNumberFormat="1" applyFont="1" applyFill="1" applyBorder="1" applyAlignment="1">
      <alignment horizontal="center" vertical="center" shrinkToFit="1"/>
    </xf>
    <xf numFmtId="49" fontId="5" fillId="3" borderId="18" xfId="1" applyNumberFormat="1" applyFont="1" applyFill="1" applyBorder="1" applyAlignment="1">
      <alignment horizontal="center" vertical="center" shrinkToFit="1"/>
    </xf>
    <xf numFmtId="49" fontId="5" fillId="3" borderId="19" xfId="1" applyNumberFormat="1" applyFont="1" applyFill="1" applyBorder="1" applyAlignment="1">
      <alignment horizontal="center" vertical="center" shrinkToFit="1"/>
    </xf>
    <xf numFmtId="49" fontId="5" fillId="3" borderId="20" xfId="1" applyNumberFormat="1" applyFont="1" applyFill="1" applyBorder="1" applyAlignment="1">
      <alignment horizontal="center" vertical="center" shrinkToFit="1"/>
    </xf>
    <xf numFmtId="49" fontId="6" fillId="0" borderId="14" xfId="1" applyNumberFormat="1" applyFont="1" applyBorder="1" applyAlignment="1" applyProtection="1">
      <alignment horizontal="center" vertical="center" shrinkToFit="1"/>
      <protection locked="0"/>
    </xf>
    <xf numFmtId="49" fontId="6" fillId="0" borderId="14" xfId="1" applyNumberFormat="1" applyFont="1" applyBorder="1" applyAlignment="1">
      <alignment vertical="center" shrinkToFit="1"/>
    </xf>
    <xf numFmtId="49" fontId="6" fillId="0" borderId="63" xfId="1" applyNumberFormat="1" applyFont="1" applyBorder="1" applyAlignment="1">
      <alignment vertical="center" shrinkToFit="1"/>
    </xf>
    <xf numFmtId="0" fontId="41" fillId="0" borderId="17" xfId="1" applyFont="1" applyBorder="1" applyAlignment="1" applyProtection="1">
      <alignment horizontal="left" vertical="center" indent="1" shrinkToFit="1"/>
      <protection locked="0"/>
    </xf>
    <xf numFmtId="0" fontId="41" fillId="0" borderId="0" xfId="1" applyFont="1" applyAlignment="1" applyProtection="1">
      <alignment horizontal="left" vertical="center" indent="1" shrinkToFit="1"/>
      <protection locked="0"/>
    </xf>
    <xf numFmtId="0" fontId="41" fillId="0" borderId="65" xfId="1" applyFont="1" applyBorder="1" applyAlignment="1" applyProtection="1">
      <alignment horizontal="left" vertical="center" indent="1" shrinkToFit="1"/>
      <protection locked="0"/>
    </xf>
    <xf numFmtId="0" fontId="41" fillId="0" borderId="18" xfId="1" applyFont="1" applyBorder="1" applyAlignment="1" applyProtection="1">
      <alignment horizontal="left" vertical="center" indent="1" shrinkToFit="1"/>
      <protection locked="0"/>
    </xf>
    <xf numFmtId="0" fontId="41" fillId="0" borderId="19" xfId="1" applyFont="1" applyBorder="1" applyAlignment="1" applyProtection="1">
      <alignment horizontal="left" vertical="center" indent="1" shrinkToFit="1"/>
      <protection locked="0"/>
    </xf>
    <xf numFmtId="0" fontId="41" fillId="0" borderId="66" xfId="1" applyFont="1" applyBorder="1" applyAlignment="1" applyProtection="1">
      <alignment horizontal="left" vertical="center" indent="1" shrinkToFit="1"/>
      <protection locked="0"/>
    </xf>
    <xf numFmtId="49" fontId="5" fillId="3" borderId="21" xfId="1" applyNumberFormat="1" applyFont="1" applyFill="1" applyBorder="1" applyAlignment="1">
      <alignment horizontal="center" vertical="center" shrinkToFit="1"/>
    </xf>
    <xf numFmtId="49" fontId="5" fillId="3" borderId="22" xfId="1" applyNumberFormat="1" applyFont="1" applyFill="1" applyBorder="1" applyAlignment="1">
      <alignment horizontal="center" vertical="center" shrinkToFit="1"/>
    </xf>
    <xf numFmtId="0" fontId="6" fillId="0" borderId="23" xfId="1" applyFont="1" applyBorder="1" applyAlignment="1" applyProtection="1">
      <alignment horizontal="left" vertical="center" indent="1" shrinkToFit="1"/>
      <protection locked="0"/>
    </xf>
    <xf numFmtId="0" fontId="7" fillId="0" borderId="24" xfId="1" applyFont="1" applyBorder="1" applyAlignment="1" applyProtection="1">
      <alignment horizontal="center" vertical="top" wrapText="1"/>
      <protection locked="0"/>
    </xf>
    <xf numFmtId="0" fontId="7" fillId="0" borderId="21" xfId="1" applyFont="1" applyBorder="1" applyAlignment="1" applyProtection="1">
      <alignment horizontal="center" vertical="top" wrapText="1"/>
      <protection locked="0"/>
    </xf>
    <xf numFmtId="0" fontId="7" fillId="0" borderId="67" xfId="1" applyFont="1" applyBorder="1" applyAlignment="1" applyProtection="1">
      <alignment horizontal="center" vertical="top" wrapText="1"/>
      <protection locked="0"/>
    </xf>
    <xf numFmtId="0" fontId="7" fillId="0" borderId="17" xfId="1" applyFont="1" applyBorder="1" applyAlignment="1" applyProtection="1">
      <alignment horizontal="center" vertical="top" wrapText="1"/>
      <protection locked="0"/>
    </xf>
    <xf numFmtId="0" fontId="7" fillId="0" borderId="0" xfId="1" applyFont="1" applyAlignment="1" applyProtection="1">
      <alignment horizontal="center" vertical="top" wrapText="1"/>
      <protection locked="0"/>
    </xf>
    <xf numFmtId="0" fontId="7" fillId="0" borderId="65" xfId="1" applyFont="1" applyBorder="1" applyAlignment="1" applyProtection="1">
      <alignment horizontal="center" vertical="top" wrapText="1"/>
      <protection locked="0"/>
    </xf>
    <xf numFmtId="0" fontId="7" fillId="0" borderId="18" xfId="1" applyFont="1" applyBorder="1" applyAlignment="1" applyProtection="1">
      <alignment horizontal="center" vertical="top" wrapText="1"/>
      <protection locked="0"/>
    </xf>
    <xf numFmtId="0" fontId="7" fillId="0" borderId="19" xfId="1" applyFont="1" applyBorder="1" applyAlignment="1" applyProtection="1">
      <alignment horizontal="center" vertical="top" wrapText="1"/>
      <protection locked="0"/>
    </xf>
    <xf numFmtId="0" fontId="7" fillId="0" borderId="66" xfId="1" applyFont="1" applyBorder="1" applyAlignment="1" applyProtection="1">
      <alignment horizontal="center" vertical="top" wrapText="1"/>
      <protection locked="0"/>
    </xf>
    <xf numFmtId="49" fontId="41" fillId="0" borderId="19" xfId="1" applyNumberFormat="1" applyFont="1" applyBorder="1" applyAlignment="1" applyProtection="1">
      <alignment horizontal="left" vertical="center" indent="1" shrinkToFit="1"/>
      <protection locked="0"/>
    </xf>
    <xf numFmtId="0" fontId="41" fillId="0" borderId="2" xfId="1" applyFont="1" applyBorder="1" applyAlignment="1" applyProtection="1">
      <alignment horizontal="left" vertical="center" indent="1" shrinkToFit="1"/>
      <protection locked="0"/>
    </xf>
    <xf numFmtId="0" fontId="41" fillId="0" borderId="25" xfId="1" applyFont="1" applyBorder="1" applyAlignment="1" applyProtection="1">
      <alignment horizontal="left" vertical="center" indent="1" shrinkToFit="1"/>
      <protection locked="0"/>
    </xf>
    <xf numFmtId="49" fontId="5" fillId="3" borderId="24" xfId="1" applyNumberFormat="1" applyFont="1" applyFill="1" applyBorder="1" applyAlignment="1">
      <alignment horizontal="center" vertical="center"/>
    </xf>
    <xf numFmtId="49" fontId="5" fillId="3" borderId="21" xfId="1" applyNumberFormat="1" applyFont="1" applyFill="1" applyBorder="1" applyAlignment="1">
      <alignment horizontal="center" vertical="center"/>
    </xf>
    <xf numFmtId="49" fontId="5" fillId="3" borderId="22" xfId="1" applyNumberFormat="1" applyFont="1" applyFill="1" applyBorder="1" applyAlignment="1">
      <alignment horizontal="center" vertical="center"/>
    </xf>
    <xf numFmtId="49" fontId="5" fillId="3" borderId="25" xfId="1" applyNumberFormat="1" applyFont="1" applyFill="1" applyBorder="1" applyAlignment="1">
      <alignment horizontal="center" vertical="center" shrinkToFit="1"/>
    </xf>
    <xf numFmtId="49" fontId="5" fillId="3" borderId="1" xfId="1" applyNumberFormat="1" applyFont="1" applyFill="1" applyBorder="1" applyAlignment="1">
      <alignment horizontal="center" vertical="center" shrinkToFit="1"/>
    </xf>
    <xf numFmtId="49" fontId="41" fillId="0" borderId="2" xfId="1" applyNumberFormat="1" applyFont="1" applyBorder="1" applyAlignment="1" applyProtection="1">
      <alignment horizontal="left" vertical="center" indent="1" shrinkToFit="1"/>
      <protection locked="0"/>
    </xf>
    <xf numFmtId="49" fontId="41" fillId="0" borderId="25" xfId="1" applyNumberFormat="1" applyFont="1" applyBorder="1" applyAlignment="1" applyProtection="1">
      <alignment horizontal="left" vertical="center" indent="1" shrinkToFit="1"/>
      <protection locked="0"/>
    </xf>
    <xf numFmtId="49" fontId="41" fillId="0" borderId="1" xfId="1" applyNumberFormat="1" applyFont="1" applyBorder="1" applyAlignment="1" applyProtection="1">
      <alignment horizontal="left" vertical="center" indent="1" shrinkToFit="1"/>
      <protection locked="0"/>
    </xf>
    <xf numFmtId="49" fontId="5" fillId="3" borderId="2" xfId="1" applyNumberFormat="1" applyFont="1" applyFill="1" applyBorder="1" applyAlignment="1">
      <alignment horizontal="center" vertical="center"/>
    </xf>
    <xf numFmtId="49" fontId="5" fillId="3" borderId="25" xfId="1" applyNumberFormat="1" applyFont="1" applyFill="1" applyBorder="1" applyAlignment="1">
      <alignment horizontal="center" vertical="center"/>
    </xf>
    <xf numFmtId="49" fontId="5" fillId="3" borderId="1" xfId="1" applyNumberFormat="1" applyFont="1" applyFill="1" applyBorder="1" applyAlignment="1">
      <alignment horizontal="center" vertical="center"/>
    </xf>
    <xf numFmtId="49" fontId="5" fillId="3" borderId="24" xfId="1" applyNumberFormat="1"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49" fontId="41" fillId="0" borderId="2" xfId="1" applyNumberFormat="1" applyFont="1" applyBorder="1" applyAlignment="1" applyProtection="1">
      <alignment horizontal="center" vertical="center" shrinkToFit="1"/>
      <protection locked="0"/>
    </xf>
    <xf numFmtId="49" fontId="41" fillId="0" borderId="25" xfId="1" applyNumberFormat="1"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62" fillId="8" borderId="2" xfId="1" applyFont="1" applyFill="1" applyBorder="1" applyAlignment="1">
      <alignment horizontal="left" vertical="center" indent="1" shrinkToFit="1"/>
    </xf>
    <xf numFmtId="0" fontId="62" fillId="8" borderId="25" xfId="1" applyFont="1" applyFill="1" applyBorder="1" applyAlignment="1">
      <alignment horizontal="left" vertical="center" indent="1" shrinkToFit="1"/>
    </xf>
    <xf numFmtId="0" fontId="62" fillId="8" borderId="68" xfId="1" applyFont="1" applyFill="1" applyBorder="1" applyAlignment="1">
      <alignment horizontal="left" vertical="center" indent="1" shrinkToFit="1"/>
    </xf>
    <xf numFmtId="49" fontId="5" fillId="2" borderId="26" xfId="1" applyNumberFormat="1" applyFont="1" applyFill="1" applyBorder="1" applyAlignment="1">
      <alignment horizontal="center" vertical="center" wrapText="1" shrinkToFit="1"/>
    </xf>
    <xf numFmtId="49" fontId="5" fillId="2" borderId="26" xfId="1" applyNumberFormat="1" applyFont="1" applyFill="1" applyBorder="1" applyAlignment="1">
      <alignment horizontal="center" vertical="center" shrinkToFit="1"/>
    </xf>
    <xf numFmtId="49" fontId="5" fillId="2" borderId="27" xfId="1" applyNumberFormat="1" applyFont="1" applyFill="1" applyBorder="1" applyAlignment="1">
      <alignment horizontal="center" vertical="center" shrinkToFit="1"/>
    </xf>
    <xf numFmtId="49" fontId="5" fillId="3" borderId="70" xfId="1" applyNumberFormat="1" applyFont="1" applyFill="1" applyBorder="1" applyAlignment="1">
      <alignment horizontal="center" vertical="center" shrinkToFit="1"/>
    </xf>
    <xf numFmtId="49" fontId="5" fillId="3" borderId="71" xfId="1" applyNumberFormat="1" applyFont="1" applyFill="1" applyBorder="1" applyAlignment="1">
      <alignment horizontal="center" vertical="center" shrinkToFit="1"/>
    </xf>
    <xf numFmtId="49" fontId="7" fillId="0" borderId="26" xfId="1" applyNumberFormat="1" applyFont="1" applyBorder="1" applyAlignment="1">
      <alignment horizontal="left" vertical="center" wrapText="1" indent="1"/>
    </xf>
    <xf numFmtId="49" fontId="7" fillId="0" borderId="26" xfId="1" applyNumberFormat="1" applyFont="1" applyBorder="1">
      <alignment vertical="center"/>
    </xf>
    <xf numFmtId="0" fontId="5" fillId="3" borderId="2" xfId="1" applyFont="1" applyFill="1" applyBorder="1" applyAlignment="1">
      <alignment horizontal="center" vertical="center"/>
    </xf>
    <xf numFmtId="0" fontId="5" fillId="3" borderId="1" xfId="1" applyFont="1" applyFill="1" applyBorder="1" applyAlignment="1">
      <alignment horizontal="center" vertical="center"/>
    </xf>
    <xf numFmtId="0" fontId="41" fillId="0" borderId="2" xfId="1" applyFont="1" applyBorder="1" applyAlignment="1" applyProtection="1">
      <alignment horizontal="center" vertical="center" shrinkToFit="1"/>
      <protection locked="0"/>
    </xf>
    <xf numFmtId="0" fontId="41" fillId="0" borderId="25" xfId="1" applyFont="1" applyBorder="1" applyAlignment="1" applyProtection="1">
      <alignment horizontal="center" vertical="center" shrinkToFit="1"/>
      <protection locked="0"/>
    </xf>
    <xf numFmtId="0" fontId="41" fillId="0" borderId="1" xfId="1" applyFont="1" applyBorder="1" applyAlignment="1" applyProtection="1">
      <alignment horizontal="center" vertical="center" shrinkToFit="1"/>
      <protection locked="0"/>
    </xf>
    <xf numFmtId="49" fontId="41" fillId="0" borderId="2" xfId="1" applyNumberFormat="1" applyFont="1" applyBorder="1" applyAlignment="1" applyProtection="1">
      <alignment horizontal="center" vertical="center"/>
      <protection locked="0"/>
    </xf>
    <xf numFmtId="49" fontId="41" fillId="0" borderId="25" xfId="1" applyNumberFormat="1" applyFont="1" applyBorder="1" applyAlignment="1" applyProtection="1">
      <alignment horizontal="center" vertical="center"/>
      <protection locked="0"/>
    </xf>
    <xf numFmtId="49" fontId="41" fillId="0" borderId="1" xfId="1" applyNumberFormat="1" applyFont="1" applyBorder="1" applyAlignment="1" applyProtection="1">
      <alignment horizontal="center" vertical="center"/>
      <protection locked="0"/>
    </xf>
    <xf numFmtId="0" fontId="41" fillId="0" borderId="2" xfId="1" applyFont="1" applyBorder="1" applyAlignment="1" applyProtection="1">
      <alignment horizontal="center" vertical="center"/>
      <protection locked="0"/>
    </xf>
    <xf numFmtId="0" fontId="41" fillId="0" borderId="25" xfId="1" applyFont="1" applyBorder="1" applyAlignment="1" applyProtection="1">
      <alignment horizontal="center" vertical="center"/>
      <protection locked="0"/>
    </xf>
    <xf numFmtId="0" fontId="41" fillId="0" borderId="1" xfId="1" applyFont="1" applyBorder="1" applyAlignment="1" applyProtection="1">
      <alignment horizontal="center" vertical="center"/>
      <protection locked="0"/>
    </xf>
    <xf numFmtId="0" fontId="11" fillId="2" borderId="2"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1" xfId="1" applyFont="1" applyFill="1" applyBorder="1" applyAlignment="1">
      <alignment horizontal="center" vertical="center"/>
    </xf>
    <xf numFmtId="0" fontId="5" fillId="0" borderId="24"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0" xfId="1" applyFont="1" applyAlignment="1" applyProtection="1">
      <alignment horizontal="center" vertical="center"/>
      <protection locked="0"/>
    </xf>
    <xf numFmtId="0" fontId="5" fillId="0" borderId="16"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49" fontId="41" fillId="0" borderId="24" xfId="1" applyNumberFormat="1" applyFont="1" applyBorder="1" applyAlignment="1" applyProtection="1">
      <alignment horizontal="center" vertical="top" wrapText="1"/>
      <protection locked="0"/>
    </xf>
    <xf numFmtId="49" fontId="41" fillId="0" borderId="21" xfId="1" applyNumberFormat="1" applyFont="1" applyBorder="1" applyAlignment="1" applyProtection="1">
      <alignment horizontal="center" vertical="top" wrapText="1"/>
      <protection locked="0"/>
    </xf>
    <xf numFmtId="49" fontId="41" fillId="0" borderId="22" xfId="1" applyNumberFormat="1" applyFont="1" applyBorder="1" applyAlignment="1" applyProtection="1">
      <alignment horizontal="center" vertical="top" wrapText="1"/>
      <protection locked="0"/>
    </xf>
    <xf numFmtId="49" fontId="41" fillId="0" borderId="17" xfId="1" applyNumberFormat="1" applyFont="1" applyBorder="1" applyAlignment="1" applyProtection="1">
      <alignment horizontal="center" vertical="top" wrapText="1"/>
      <protection locked="0"/>
    </xf>
    <xf numFmtId="49" fontId="41" fillId="0" borderId="0" xfId="1" applyNumberFormat="1" applyFont="1" applyAlignment="1" applyProtection="1">
      <alignment horizontal="center" vertical="top" wrapText="1"/>
      <protection locked="0"/>
    </xf>
    <xf numFmtId="49" fontId="41" fillId="0" borderId="16" xfId="1" applyNumberFormat="1" applyFont="1" applyBorder="1" applyAlignment="1" applyProtection="1">
      <alignment horizontal="center" vertical="top" wrapText="1"/>
      <protection locked="0"/>
    </xf>
    <xf numFmtId="49" fontId="41" fillId="0" borderId="18" xfId="1" applyNumberFormat="1" applyFont="1" applyBorder="1" applyAlignment="1" applyProtection="1">
      <alignment horizontal="center" vertical="top" wrapText="1"/>
      <protection locked="0"/>
    </xf>
    <xf numFmtId="49" fontId="41" fillId="0" borderId="19" xfId="1" applyNumberFormat="1" applyFont="1" applyBorder="1" applyAlignment="1" applyProtection="1">
      <alignment horizontal="center" vertical="top" wrapText="1"/>
      <protection locked="0"/>
    </xf>
    <xf numFmtId="49" fontId="41" fillId="0" borderId="20" xfId="1" applyNumberFormat="1" applyFont="1" applyBorder="1" applyAlignment="1" applyProtection="1">
      <alignment horizontal="center" vertical="top" wrapText="1"/>
      <protection locked="0"/>
    </xf>
    <xf numFmtId="0" fontId="11" fillId="2" borderId="172" xfId="1" applyFont="1" applyFill="1" applyBorder="1" applyAlignment="1">
      <alignment horizontal="center" vertical="center"/>
    </xf>
    <xf numFmtId="0" fontId="11" fillId="2" borderId="173" xfId="1" applyFont="1" applyFill="1" applyBorder="1" applyAlignment="1">
      <alignment horizontal="center" vertical="center"/>
    </xf>
    <xf numFmtId="0" fontId="11" fillId="2" borderId="174" xfId="1" applyFont="1" applyFill="1" applyBorder="1" applyAlignment="1">
      <alignment horizontal="center" vertical="center"/>
    </xf>
    <xf numFmtId="0" fontId="11" fillId="2" borderId="175" xfId="1" applyFont="1" applyFill="1" applyBorder="1" applyAlignment="1">
      <alignment horizontal="center" vertical="center"/>
    </xf>
    <xf numFmtId="0" fontId="11" fillId="2" borderId="176" xfId="1" applyFont="1" applyFill="1" applyBorder="1" applyAlignment="1">
      <alignment horizontal="center" vertical="center"/>
    </xf>
    <xf numFmtId="0" fontId="11" fillId="2" borderId="177" xfId="1" applyFont="1" applyFill="1" applyBorder="1" applyAlignment="1">
      <alignment horizontal="center" vertical="center"/>
    </xf>
    <xf numFmtId="0" fontId="5" fillId="3" borderId="172" xfId="1" applyFont="1" applyFill="1" applyBorder="1" applyAlignment="1">
      <alignment horizontal="center" vertical="center"/>
    </xf>
    <xf numFmtId="0" fontId="5" fillId="3" borderId="173" xfId="1" applyFont="1" applyFill="1" applyBorder="1" applyAlignment="1">
      <alignment horizontal="center" vertical="center"/>
    </xf>
    <xf numFmtId="0" fontId="5" fillId="3" borderId="174" xfId="1" applyFont="1" applyFill="1" applyBorder="1" applyAlignment="1">
      <alignment horizontal="center" vertical="center"/>
    </xf>
    <xf numFmtId="0" fontId="11" fillId="3" borderId="178" xfId="1" applyFont="1" applyFill="1" applyBorder="1" applyAlignment="1">
      <alignment horizontal="center" vertical="center"/>
    </xf>
    <xf numFmtId="0" fontId="11" fillId="3" borderId="179" xfId="1" applyFont="1" applyFill="1" applyBorder="1" applyAlignment="1">
      <alignment horizontal="center" vertical="center"/>
    </xf>
    <xf numFmtId="0" fontId="11" fillId="3" borderId="180" xfId="1" applyFont="1" applyFill="1" applyBorder="1" applyAlignment="1">
      <alignment horizontal="center" vertical="center"/>
    </xf>
    <xf numFmtId="0" fontId="6" fillId="0" borderId="184" xfId="1" applyFont="1" applyBorder="1" applyAlignment="1" applyProtection="1">
      <alignment horizontal="center" vertical="center"/>
      <protection locked="0"/>
    </xf>
    <xf numFmtId="0" fontId="6" fillId="0" borderId="185" xfId="1" applyFont="1" applyBorder="1" applyAlignment="1" applyProtection="1">
      <alignment horizontal="center" vertical="center"/>
      <protection locked="0"/>
    </xf>
    <xf numFmtId="0" fontId="6" fillId="0" borderId="188" xfId="1" applyFont="1" applyBorder="1" applyAlignment="1" applyProtection="1">
      <alignment horizontal="center" vertical="center"/>
      <protection locked="0"/>
    </xf>
    <xf numFmtId="0" fontId="6" fillId="0" borderId="189" xfId="1" applyFont="1" applyBorder="1" applyAlignment="1" applyProtection="1">
      <alignment horizontal="center" vertical="center"/>
      <protection locked="0"/>
    </xf>
    <xf numFmtId="0" fontId="6" fillId="0" borderId="0" xfId="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82" xfId="0" applyBorder="1" applyAlignment="1" applyProtection="1">
      <alignment horizontal="center" vertical="center" shrinkToFit="1"/>
      <protection locked="0"/>
    </xf>
    <xf numFmtId="0" fontId="6" fillId="0" borderId="181" xfId="1" applyFont="1" applyBorder="1" applyAlignment="1" applyProtection="1">
      <alignment horizontal="center" vertical="center"/>
      <protection locked="0"/>
    </xf>
    <xf numFmtId="0" fontId="0" fillId="0" borderId="181" xfId="0" applyBorder="1" applyProtection="1">
      <alignment vertical="center"/>
      <protection locked="0"/>
    </xf>
    <xf numFmtId="0" fontId="40" fillId="0" borderId="0" xfId="1" applyFont="1">
      <alignment vertical="center"/>
    </xf>
    <xf numFmtId="0" fontId="0" fillId="0" borderId="0" xfId="0">
      <alignment vertical="center"/>
    </xf>
    <xf numFmtId="0" fontId="0" fillId="0" borderId="182" xfId="0" applyBorder="1">
      <alignment vertical="center"/>
    </xf>
    <xf numFmtId="0" fontId="5" fillId="0" borderId="175" xfId="1" applyFont="1" applyBorder="1">
      <alignment vertical="center"/>
    </xf>
    <xf numFmtId="0" fontId="0" fillId="0" borderId="176" xfId="0" applyBorder="1">
      <alignment vertical="center"/>
    </xf>
    <xf numFmtId="0" fontId="0" fillId="0" borderId="177" xfId="0" applyBorder="1">
      <alignment vertical="center"/>
    </xf>
    <xf numFmtId="0" fontId="0" fillId="0" borderId="163" xfId="0" applyBorder="1" applyProtection="1">
      <alignment vertical="center"/>
      <protection locked="0"/>
    </xf>
    <xf numFmtId="0" fontId="0" fillId="0" borderId="164" xfId="0" applyBorder="1">
      <alignment vertical="center"/>
    </xf>
    <xf numFmtId="0" fontId="0" fillId="0" borderId="186" xfId="0" applyBorder="1">
      <alignment vertical="center"/>
    </xf>
    <xf numFmtId="0" fontId="7" fillId="0" borderId="181" xfId="1" applyFont="1" applyBorder="1">
      <alignment vertical="center"/>
    </xf>
    <xf numFmtId="0" fontId="0" fillId="0" borderId="163" xfId="0" applyBorder="1">
      <alignment vertical="center"/>
    </xf>
    <xf numFmtId="0" fontId="6" fillId="0" borderId="183" xfId="1" applyFont="1" applyBorder="1" applyAlignment="1" applyProtection="1">
      <alignment horizontal="center" vertical="center"/>
      <protection locked="0"/>
    </xf>
    <xf numFmtId="0" fontId="6" fillId="0" borderId="187" xfId="1" applyFont="1" applyBorder="1" applyAlignment="1" applyProtection="1">
      <alignment horizontal="center" vertical="center"/>
      <protection locked="0"/>
    </xf>
    <xf numFmtId="0" fontId="6" fillId="0" borderId="190" xfId="1" applyFont="1" applyBorder="1" applyAlignment="1" applyProtection="1">
      <alignment horizontal="center" vertical="center"/>
      <protection locked="0"/>
    </xf>
    <xf numFmtId="0" fontId="6" fillId="0" borderId="191" xfId="1" applyFont="1" applyBorder="1" applyAlignment="1" applyProtection="1">
      <alignment horizontal="center" vertical="center"/>
      <protection locked="0"/>
    </xf>
    <xf numFmtId="0" fontId="6" fillId="0" borderId="192"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193" xfId="1" applyFont="1" applyBorder="1" applyAlignment="1" applyProtection="1">
      <alignment horizontal="center" vertical="center"/>
      <protection locked="0"/>
    </xf>
    <xf numFmtId="0" fontId="6" fillId="0" borderId="163" xfId="1" applyFont="1" applyBorder="1" applyAlignment="1" applyProtection="1">
      <alignment horizontal="center" vertical="center"/>
      <protection locked="0"/>
    </xf>
    <xf numFmtId="0" fontId="6" fillId="0" borderId="164" xfId="1" applyFont="1" applyBorder="1" applyAlignment="1" applyProtection="1">
      <alignment horizontal="center" vertical="center"/>
      <protection locked="0"/>
    </xf>
    <xf numFmtId="0" fontId="6" fillId="0" borderId="194" xfId="1" applyFont="1" applyBorder="1" applyAlignment="1" applyProtection="1">
      <alignment horizontal="center" vertical="center"/>
      <protection locked="0"/>
    </xf>
    <xf numFmtId="0" fontId="7" fillId="0" borderId="0" xfId="1" applyFont="1">
      <alignment vertical="center"/>
    </xf>
    <xf numFmtId="0" fontId="63" fillId="0" borderId="0" xfId="0" applyFont="1" applyAlignment="1" applyProtection="1">
      <alignment horizontal="center" vertical="center" shrinkToFit="1"/>
      <protection locked="0"/>
    </xf>
    <xf numFmtId="0" fontId="63" fillId="0" borderId="182" xfId="0" applyFont="1" applyBorder="1" applyAlignment="1" applyProtection="1">
      <alignment horizontal="center" vertical="center" shrinkToFit="1"/>
      <protection locked="0"/>
    </xf>
    <xf numFmtId="0" fontId="63" fillId="0" borderId="164" xfId="0" applyFont="1" applyBorder="1" applyAlignment="1" applyProtection="1">
      <alignment horizontal="center" vertical="center" shrinkToFit="1"/>
      <protection locked="0"/>
    </xf>
    <xf numFmtId="0" fontId="63" fillId="0" borderId="186" xfId="0" applyFont="1" applyBorder="1" applyAlignment="1" applyProtection="1">
      <alignment horizontal="center" vertical="center" shrinkToFit="1"/>
      <protection locked="0"/>
    </xf>
    <xf numFmtId="49" fontId="5" fillId="2" borderId="37" xfId="1" applyNumberFormat="1" applyFont="1" applyFill="1" applyBorder="1" applyAlignment="1">
      <alignment horizontal="center" vertical="center" wrapText="1" shrinkToFit="1"/>
    </xf>
    <xf numFmtId="49" fontId="5" fillId="2" borderId="77" xfId="1" applyNumberFormat="1" applyFont="1" applyFill="1" applyBorder="1" applyAlignment="1">
      <alignment horizontal="center" vertical="center" wrapText="1" shrinkToFit="1"/>
    </xf>
    <xf numFmtId="49" fontId="5" fillId="3" borderId="38" xfId="1" applyNumberFormat="1" applyFont="1" applyFill="1" applyBorder="1" applyAlignment="1">
      <alignment horizontal="center" vertical="center" shrinkToFit="1"/>
    </xf>
    <xf numFmtId="49" fontId="5" fillId="3" borderId="77" xfId="1" applyNumberFormat="1" applyFont="1" applyFill="1" applyBorder="1" applyAlignment="1">
      <alignment horizontal="center" vertical="center" shrinkToFit="1"/>
    </xf>
    <xf numFmtId="49" fontId="7" fillId="0" borderId="38" xfId="1" applyNumberFormat="1" applyFont="1" applyBorder="1" applyAlignment="1">
      <alignment horizontal="left" vertical="center" indent="1" shrinkToFit="1"/>
    </xf>
    <xf numFmtId="49" fontId="7" fillId="0" borderId="37" xfId="1" applyNumberFormat="1" applyFont="1" applyBorder="1" applyAlignment="1">
      <alignment horizontal="left" vertical="center" indent="1" shrinkToFit="1"/>
    </xf>
    <xf numFmtId="49" fontId="7" fillId="0" borderId="78" xfId="1" applyNumberFormat="1" applyFont="1" applyBorder="1" applyAlignment="1">
      <alignment horizontal="left" vertical="center" indent="1" shrinkToFit="1"/>
    </xf>
    <xf numFmtId="49" fontId="40" fillId="2" borderId="39" xfId="1" applyNumberFormat="1" applyFont="1" applyFill="1" applyBorder="1" applyAlignment="1">
      <alignment horizontal="center" vertical="center" shrinkToFit="1"/>
    </xf>
    <xf numFmtId="49" fontId="40" fillId="2" borderId="40" xfId="1" applyNumberFormat="1" applyFont="1" applyFill="1" applyBorder="1" applyAlignment="1">
      <alignment horizontal="center" vertical="center" shrinkToFit="1"/>
    </xf>
    <xf numFmtId="49" fontId="40" fillId="2" borderId="41" xfId="1" applyNumberFormat="1" applyFont="1" applyFill="1" applyBorder="1" applyAlignment="1">
      <alignment horizontal="center" vertical="center" shrinkToFit="1"/>
    </xf>
    <xf numFmtId="0" fontId="5" fillId="2" borderId="79" xfId="1" applyFont="1" applyFill="1" applyBorder="1" applyAlignment="1">
      <alignment horizontal="center" vertical="center" wrapText="1" shrinkToFit="1"/>
    </xf>
    <xf numFmtId="0" fontId="5" fillId="2" borderId="22" xfId="1" applyFont="1" applyFill="1" applyBorder="1" applyAlignment="1">
      <alignment horizontal="center" vertical="center" wrapText="1" shrinkToFit="1"/>
    </xf>
    <xf numFmtId="0" fontId="5" fillId="2" borderId="35" xfId="1" applyFont="1" applyFill="1" applyBorder="1" applyAlignment="1">
      <alignment horizontal="center" vertical="center" wrapText="1" shrinkToFit="1"/>
    </xf>
    <xf numFmtId="0" fontId="5" fillId="2" borderId="16" xfId="1" applyFont="1" applyFill="1" applyBorder="1" applyAlignment="1">
      <alignment horizontal="center" vertical="center" wrapText="1" shrinkToFit="1"/>
    </xf>
    <xf numFmtId="0" fontId="5" fillId="2" borderId="76" xfId="1" applyFont="1" applyFill="1" applyBorder="1" applyAlignment="1">
      <alignment horizontal="center" vertical="center" wrapText="1" shrinkToFit="1"/>
    </xf>
    <xf numFmtId="0" fontId="5" fillId="2" borderId="20" xfId="1" applyFont="1" applyFill="1" applyBorder="1" applyAlignment="1">
      <alignment horizontal="center" vertical="center" wrapText="1" shrinkToFit="1"/>
    </xf>
    <xf numFmtId="0" fontId="5" fillId="3" borderId="24" xfId="1" applyFont="1" applyFill="1" applyBorder="1" applyAlignment="1">
      <alignment horizontal="center" vertical="center" shrinkToFit="1"/>
    </xf>
    <xf numFmtId="0" fontId="5" fillId="3" borderId="22" xfId="1" applyFont="1" applyFill="1" applyBorder="1" applyAlignment="1">
      <alignment horizontal="center" vertical="center" shrinkToFit="1"/>
    </xf>
    <xf numFmtId="0" fontId="5" fillId="3" borderId="17"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3" borderId="20" xfId="1" applyFont="1" applyFill="1" applyBorder="1" applyAlignment="1">
      <alignment horizontal="center" vertical="center" shrinkToFit="1"/>
    </xf>
    <xf numFmtId="0" fontId="40" fillId="0" borderId="0" xfId="1" applyFont="1" applyAlignment="1">
      <alignment vertical="center" shrinkToFit="1"/>
    </xf>
    <xf numFmtId="49" fontId="6" fillId="0" borderId="0" xfId="1" applyNumberFormat="1" applyFont="1" applyAlignment="1" applyProtection="1">
      <alignment horizontal="left" vertical="center" shrinkToFit="1"/>
      <protection locked="0"/>
    </xf>
    <xf numFmtId="49" fontId="40" fillId="0" borderId="21" xfId="1" applyNumberFormat="1" applyFont="1" applyBorder="1" applyAlignment="1">
      <alignment horizontal="left" vertical="center" shrinkToFit="1"/>
    </xf>
    <xf numFmtId="49" fontId="40" fillId="0" borderId="0" xfId="1" applyNumberFormat="1" applyFont="1" applyAlignment="1">
      <alignment horizontal="left" vertical="center" shrinkToFit="1"/>
    </xf>
    <xf numFmtId="49" fontId="5" fillId="0" borderId="0" xfId="1" applyNumberFormat="1" applyFont="1" applyAlignment="1">
      <alignment horizontal="left" vertical="center" shrinkToFit="1"/>
    </xf>
    <xf numFmtId="49" fontId="5" fillId="0" borderId="65" xfId="1" applyNumberFormat="1" applyFont="1" applyBorder="1" applyAlignment="1">
      <alignment horizontal="left" vertical="center" shrinkToFit="1"/>
    </xf>
    <xf numFmtId="49" fontId="40" fillId="0" borderId="19" xfId="1" applyNumberFormat="1" applyFont="1" applyBorder="1" applyAlignment="1">
      <alignment horizontal="left" vertical="center" shrinkToFit="1"/>
    </xf>
    <xf numFmtId="49" fontId="5" fillId="0" borderId="19" xfId="1" applyNumberFormat="1" applyFont="1" applyBorder="1" applyAlignment="1">
      <alignment horizontal="left" vertical="center" shrinkToFit="1"/>
    </xf>
    <xf numFmtId="49" fontId="5" fillId="0" borderId="66" xfId="1" applyNumberFormat="1" applyFont="1" applyBorder="1" applyAlignment="1">
      <alignment horizontal="left" vertical="center" shrinkToFit="1"/>
    </xf>
    <xf numFmtId="49" fontId="5" fillId="0" borderId="0" xfId="1" applyNumberFormat="1" applyFont="1">
      <alignment vertical="center"/>
    </xf>
    <xf numFmtId="49" fontId="5" fillId="0" borderId="65" xfId="1" applyNumberFormat="1" applyFont="1" applyBorder="1">
      <alignment vertical="center"/>
    </xf>
    <xf numFmtId="49" fontId="40" fillId="0" borderId="0" xfId="1" applyNumberFormat="1" applyFont="1" applyAlignment="1">
      <alignment vertical="center" shrinkToFit="1"/>
    </xf>
    <xf numFmtId="49" fontId="41" fillId="0" borderId="0" xfId="1" applyNumberFormat="1" applyFont="1" applyAlignment="1" applyProtection="1">
      <alignment horizontal="center" vertical="center" shrinkToFit="1"/>
      <protection locked="0"/>
    </xf>
    <xf numFmtId="49" fontId="5" fillId="0" borderId="0" xfId="1" applyNumberFormat="1" applyFont="1" applyAlignment="1">
      <alignment vertical="center" shrinkToFit="1"/>
    </xf>
    <xf numFmtId="49" fontId="5" fillId="0" borderId="65" xfId="1" applyNumberFormat="1" applyFont="1" applyBorder="1" applyAlignment="1">
      <alignment vertical="center" shrinkToFit="1"/>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79"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3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76" xfId="1" applyFont="1" applyFill="1" applyBorder="1" applyAlignment="1">
      <alignment horizontal="center" vertical="center" shrinkToFit="1"/>
    </xf>
    <xf numFmtId="0" fontId="5" fillId="2" borderId="20" xfId="1" applyFont="1" applyFill="1" applyBorder="1" applyAlignment="1">
      <alignment horizontal="center" vertical="center" shrinkToFit="1"/>
    </xf>
    <xf numFmtId="49" fontId="40" fillId="0" borderId="21" xfId="1" applyNumberFormat="1" applyFont="1" applyBorder="1">
      <alignment vertical="center"/>
    </xf>
    <xf numFmtId="49" fontId="40" fillId="0" borderId="89" xfId="1" applyNumberFormat="1" applyFont="1" applyBorder="1">
      <alignment vertical="center"/>
    </xf>
    <xf numFmtId="49" fontId="40" fillId="0" borderId="21" xfId="1" applyNumberFormat="1" applyFont="1" applyBorder="1" applyAlignment="1">
      <alignment vertical="center" shrinkToFit="1"/>
    </xf>
    <xf numFmtId="0" fontId="0" fillId="0" borderId="21" xfId="0" applyBorder="1" applyAlignment="1">
      <alignment vertical="center" shrinkToFit="1"/>
    </xf>
    <xf numFmtId="49" fontId="40" fillId="0" borderId="21" xfId="1" applyNumberFormat="1" applyFont="1" applyBorder="1" applyAlignment="1">
      <alignment horizontal="right" vertical="center" shrinkToFit="1"/>
    </xf>
    <xf numFmtId="49" fontId="40" fillId="0" borderId="101" xfId="1" applyNumberFormat="1" applyFont="1" applyBorder="1">
      <alignment vertical="center"/>
    </xf>
    <xf numFmtId="49" fontId="5" fillId="0" borderId="101" xfId="1" applyNumberFormat="1" applyFont="1" applyBorder="1" applyAlignment="1">
      <alignment vertical="center" shrinkToFit="1"/>
    </xf>
    <xf numFmtId="0" fontId="58" fillId="0" borderId="101" xfId="0" applyFont="1" applyBorder="1" applyAlignment="1">
      <alignment vertical="center" shrinkToFit="1"/>
    </xf>
    <xf numFmtId="0" fontId="58" fillId="0" borderId="103" xfId="0" applyFont="1" applyBorder="1" applyAlignment="1">
      <alignment vertical="center" shrinkToFit="1"/>
    </xf>
    <xf numFmtId="0" fontId="11" fillId="0" borderId="0" xfId="1" applyFont="1" applyAlignment="1">
      <alignment vertical="center" shrinkToFit="1"/>
    </xf>
    <xf numFmtId="49" fontId="5" fillId="3" borderId="2" xfId="1" applyNumberFormat="1" applyFont="1" applyFill="1" applyBorder="1" applyAlignment="1">
      <alignment horizontal="center" vertical="center" shrinkToFit="1"/>
    </xf>
    <xf numFmtId="49" fontId="41" fillId="0" borderId="21" xfId="1" applyNumberFormat="1" applyFont="1" applyBorder="1" applyAlignment="1" applyProtection="1">
      <alignment horizontal="center" vertical="center" shrinkToFit="1"/>
      <protection locked="0"/>
    </xf>
    <xf numFmtId="0" fontId="41" fillId="0" borderId="17" xfId="1" applyFont="1" applyBorder="1">
      <alignment vertical="center"/>
    </xf>
    <xf numFmtId="0" fontId="0" fillId="0" borderId="34" xfId="0" applyBorder="1">
      <alignment vertical="center"/>
    </xf>
    <xf numFmtId="0" fontId="0" fillId="0" borderId="17" xfId="0" applyBorder="1">
      <alignment vertical="center"/>
    </xf>
    <xf numFmtId="0" fontId="0" fillId="0" borderId="94" xfId="0" applyBorder="1">
      <alignment vertical="center"/>
    </xf>
    <xf numFmtId="0" fontId="0" fillId="0" borderId="54" xfId="0" applyBorder="1">
      <alignment vertical="center"/>
    </xf>
    <xf numFmtId="0" fontId="0" fillId="0" borderId="134" xfId="0" applyBorder="1">
      <alignment vertical="center"/>
    </xf>
    <xf numFmtId="0" fontId="40" fillId="0" borderId="31" xfId="1" applyFont="1" applyBorder="1" applyAlignment="1">
      <alignment vertical="center" shrinkToFit="1"/>
    </xf>
    <xf numFmtId="0" fontId="5" fillId="0" borderId="31" xfId="1" applyFont="1" applyBorder="1" applyAlignment="1">
      <alignment vertical="center" shrinkToFit="1"/>
    </xf>
    <xf numFmtId="0" fontId="58" fillId="0" borderId="31" xfId="0" applyFont="1" applyBorder="1" applyAlignment="1">
      <alignment vertical="center" shrinkToFit="1"/>
    </xf>
    <xf numFmtId="0" fontId="58" fillId="0" borderId="157" xfId="0" applyFont="1" applyBorder="1" applyAlignment="1">
      <alignment vertical="center" shrinkToFit="1"/>
    </xf>
    <xf numFmtId="0" fontId="41" fillId="0" borderId="35" xfId="1" applyFont="1" applyBorder="1">
      <alignment vertical="center"/>
    </xf>
    <xf numFmtId="0" fontId="0" fillId="0" borderId="156" xfId="0" applyBorder="1">
      <alignment vertical="center"/>
    </xf>
    <xf numFmtId="0" fontId="5" fillId="0" borderId="0" xfId="1" applyFont="1" applyAlignment="1">
      <alignment vertical="center" shrinkToFit="1"/>
    </xf>
    <xf numFmtId="0" fontId="58" fillId="0" borderId="0" xfId="0" applyFont="1" applyAlignment="1">
      <alignment vertical="center" shrinkToFit="1"/>
    </xf>
    <xf numFmtId="0" fontId="58" fillId="0" borderId="65" xfId="0" applyFont="1" applyBorder="1" applyAlignment="1">
      <alignment vertical="center" shrinkToFit="1"/>
    </xf>
    <xf numFmtId="0" fontId="5" fillId="0" borderId="54" xfId="1" applyFont="1" applyBorder="1" applyAlignment="1">
      <alignment vertical="center" shrinkToFit="1"/>
    </xf>
    <xf numFmtId="0" fontId="59" fillId="0" borderId="54" xfId="0" applyFont="1" applyBorder="1" applyAlignment="1">
      <alignment vertical="center" shrinkToFit="1"/>
    </xf>
    <xf numFmtId="0" fontId="59" fillId="0" borderId="155" xfId="0" applyFont="1" applyBorder="1" applyAlignment="1">
      <alignment vertical="center" shrinkToFit="1"/>
    </xf>
    <xf numFmtId="49" fontId="41" fillId="0" borderId="17" xfId="1" applyNumberFormat="1" applyFont="1" applyBorder="1" applyAlignment="1" applyProtection="1">
      <alignment horizontal="left" vertical="center" indent="1"/>
      <protection locked="0"/>
    </xf>
    <xf numFmtId="49" fontId="41" fillId="0" borderId="0" xfId="1" applyNumberFormat="1" applyFont="1" applyAlignment="1" applyProtection="1">
      <alignment horizontal="left" vertical="center" indent="1"/>
      <protection locked="0"/>
    </xf>
    <xf numFmtId="49" fontId="41" fillId="0" borderId="65" xfId="1" applyNumberFormat="1" applyFont="1" applyBorder="1" applyAlignment="1" applyProtection="1">
      <alignment horizontal="left" vertical="center" indent="1"/>
      <protection locked="0"/>
    </xf>
    <xf numFmtId="49" fontId="41" fillId="0" borderId="19" xfId="1" applyNumberFormat="1" applyFont="1" applyBorder="1" applyAlignment="1" applyProtection="1">
      <alignment horizontal="left" vertical="center" indent="1"/>
      <protection locked="0"/>
    </xf>
    <xf numFmtId="49" fontId="41" fillId="0" borderId="66" xfId="1" applyNumberFormat="1" applyFont="1" applyBorder="1" applyAlignment="1" applyProtection="1">
      <alignment horizontal="left" vertical="center" indent="1"/>
      <protection locked="0"/>
    </xf>
    <xf numFmtId="49" fontId="41" fillId="0" borderId="66" xfId="1" applyNumberFormat="1" applyFont="1" applyBorder="1" applyAlignment="1" applyProtection="1">
      <alignment horizontal="left" vertical="center" indent="1" shrinkToFit="1"/>
      <protection locked="0"/>
    </xf>
    <xf numFmtId="49" fontId="6" fillId="0" borderId="23" xfId="1" applyNumberFormat="1" applyFont="1" applyBorder="1" applyAlignment="1" applyProtection="1">
      <alignment horizontal="left" vertical="center" indent="1" shrinkToFit="1"/>
      <protection locked="0"/>
    </xf>
    <xf numFmtId="49" fontId="6" fillId="0" borderId="80" xfId="1" applyNumberFormat="1" applyFont="1" applyBorder="1" applyAlignment="1" applyProtection="1">
      <alignment horizontal="left" vertical="center" indent="1" shrinkToFit="1"/>
      <protection locked="0"/>
    </xf>
    <xf numFmtId="0" fontId="65" fillId="0" borderId="25" xfId="0" applyFont="1" applyBorder="1" applyAlignment="1" applyProtection="1">
      <alignment horizontal="left" vertical="center" wrapText="1" shrinkToFit="1"/>
      <protection locked="0"/>
    </xf>
    <xf numFmtId="0" fontId="65" fillId="0" borderId="25" xfId="0" applyFont="1" applyBorder="1" applyAlignment="1" applyProtection="1">
      <alignment horizontal="left" vertical="center" shrinkToFit="1"/>
      <protection locked="0"/>
    </xf>
    <xf numFmtId="0" fontId="65" fillId="0" borderId="68" xfId="0" applyFont="1" applyBorder="1" applyAlignment="1" applyProtection="1">
      <alignment horizontal="left" vertical="center" shrinkToFit="1"/>
      <protection locked="0"/>
    </xf>
    <xf numFmtId="49" fontId="5" fillId="2" borderId="82" xfId="1" applyNumberFormat="1" applyFont="1" applyFill="1" applyBorder="1" applyAlignment="1">
      <alignment vertical="center" shrinkToFit="1"/>
    </xf>
    <xf numFmtId="49" fontId="5" fillId="2" borderId="71" xfId="1" applyNumberFormat="1" applyFont="1" applyFill="1" applyBorder="1" applyAlignment="1">
      <alignment vertical="center" shrinkToFit="1"/>
    </xf>
    <xf numFmtId="49" fontId="7" fillId="0" borderId="72" xfId="1" applyNumberFormat="1" applyFont="1" applyBorder="1" applyAlignment="1">
      <alignment vertical="center" shrinkToFit="1"/>
    </xf>
    <xf numFmtId="49" fontId="40" fillId="0" borderId="72" xfId="1" applyNumberFormat="1" applyFont="1" applyBorder="1" applyAlignment="1">
      <alignment vertical="center" wrapText="1" shrinkToFit="1"/>
    </xf>
    <xf numFmtId="49" fontId="40" fillId="0" borderId="72" xfId="1" applyNumberFormat="1" applyFont="1" applyBorder="1" applyAlignment="1">
      <alignment vertical="center" shrinkToFit="1"/>
    </xf>
    <xf numFmtId="49" fontId="40" fillId="0" borderId="83" xfId="1" applyNumberFormat="1" applyFont="1" applyBorder="1" applyAlignment="1">
      <alignment vertical="center" shrinkToFit="1"/>
    </xf>
    <xf numFmtId="49" fontId="5" fillId="2" borderId="40"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16" xfId="1" applyNumberFormat="1" applyFont="1" applyFill="1" applyBorder="1" applyAlignment="1">
      <alignment horizontal="center" vertical="center" wrapText="1"/>
    </xf>
    <xf numFmtId="49" fontId="40" fillId="0" borderId="19" xfId="1" applyNumberFormat="1" applyFont="1" applyBorder="1" applyAlignment="1">
      <alignment vertical="center" shrinkToFit="1"/>
    </xf>
    <xf numFmtId="49" fontId="6" fillId="0" borderId="21" xfId="1" applyNumberFormat="1" applyFont="1" applyBorder="1" applyAlignment="1" applyProtection="1">
      <alignment horizontal="center" vertical="center" shrinkToFit="1"/>
      <protection locked="0"/>
    </xf>
    <xf numFmtId="49" fontId="6" fillId="0" borderId="21" xfId="1" applyNumberFormat="1" applyFont="1" applyBorder="1" applyAlignment="1">
      <alignment vertical="center" shrinkToFit="1"/>
    </xf>
    <xf numFmtId="49" fontId="6" fillId="0" borderId="67" xfId="1" applyNumberFormat="1" applyFont="1" applyBorder="1" applyAlignment="1">
      <alignment vertical="center" shrinkToFit="1"/>
    </xf>
    <xf numFmtId="49" fontId="7" fillId="0" borderId="14" xfId="1" applyNumberFormat="1" applyFont="1" applyBorder="1">
      <alignment vertical="center"/>
    </xf>
    <xf numFmtId="49" fontId="40" fillId="0" borderId="37" xfId="1" applyNumberFormat="1" applyFont="1" applyBorder="1" applyAlignment="1">
      <alignment vertical="center" shrinkToFit="1"/>
    </xf>
    <xf numFmtId="49" fontId="40" fillId="0" borderId="78" xfId="1" applyNumberFormat="1" applyFont="1" applyBorder="1" applyAlignment="1">
      <alignment vertical="center" shrinkToFit="1"/>
    </xf>
    <xf numFmtId="0" fontId="6" fillId="0" borderId="80" xfId="1" applyFont="1" applyBorder="1" applyAlignment="1" applyProtection="1">
      <alignment horizontal="left" vertical="center" indent="1" shrinkToFit="1"/>
      <protection locked="0"/>
    </xf>
    <xf numFmtId="0" fontId="7" fillId="2" borderId="4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6"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49" fontId="41" fillId="0" borderId="62" xfId="1" applyNumberFormat="1" applyFont="1" applyBorder="1" applyAlignment="1" applyProtection="1">
      <alignment horizontal="left" vertical="center" wrapText="1" indent="1"/>
      <protection locked="0"/>
    </xf>
    <xf numFmtId="49" fontId="41" fillId="0" borderId="14" xfId="1" applyNumberFormat="1" applyFont="1" applyBorder="1" applyAlignment="1" applyProtection="1">
      <alignment horizontal="left" vertical="center" wrapText="1" indent="1"/>
      <protection locked="0"/>
    </xf>
    <xf numFmtId="49" fontId="41" fillId="0" borderId="63" xfId="1" applyNumberFormat="1" applyFont="1" applyBorder="1" applyAlignment="1" applyProtection="1">
      <alignment horizontal="left" vertical="center" wrapText="1" indent="1"/>
      <protection locked="0"/>
    </xf>
    <xf numFmtId="49" fontId="41" fillId="0" borderId="17" xfId="1" applyNumberFormat="1" applyFont="1" applyBorder="1" applyAlignment="1" applyProtection="1">
      <alignment horizontal="left" vertical="center" wrapText="1" indent="1"/>
      <protection locked="0"/>
    </xf>
    <xf numFmtId="49" fontId="41" fillId="0" borderId="0" xfId="1" applyNumberFormat="1" applyFont="1" applyAlignment="1" applyProtection="1">
      <alignment horizontal="left" vertical="center" wrapText="1" indent="1"/>
      <protection locked="0"/>
    </xf>
    <xf numFmtId="49" fontId="41" fillId="0" borderId="65" xfId="1" applyNumberFormat="1" applyFont="1" applyBorder="1" applyAlignment="1" applyProtection="1">
      <alignment horizontal="left" vertical="center" wrapText="1" indent="1"/>
      <protection locked="0"/>
    </xf>
    <xf numFmtId="49" fontId="41" fillId="0" borderId="42" xfId="1" applyNumberFormat="1" applyFont="1" applyBorder="1" applyAlignment="1" applyProtection="1">
      <alignment horizontal="left" vertical="center" wrapText="1" indent="1"/>
      <protection locked="0"/>
    </xf>
    <xf numFmtId="49" fontId="41" fillId="0" borderId="26" xfId="1" applyNumberFormat="1" applyFont="1" applyBorder="1" applyAlignment="1" applyProtection="1">
      <alignment horizontal="left" vertical="center" wrapText="1" indent="1"/>
      <protection locked="0"/>
    </xf>
    <xf numFmtId="49" fontId="41" fillId="0" borderId="73" xfId="1" applyNumberFormat="1" applyFont="1" applyBorder="1" applyAlignment="1" applyProtection="1">
      <alignment horizontal="left" vertical="center" wrapText="1" indent="1"/>
      <protection locked="0"/>
    </xf>
    <xf numFmtId="0" fontId="0" fillId="0" borderId="42"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49" fontId="41" fillId="0" borderId="24" xfId="1" applyNumberFormat="1" applyFont="1" applyBorder="1" applyAlignment="1" applyProtection="1">
      <alignment horizontal="center" vertical="center" shrinkToFit="1"/>
      <protection locked="0"/>
    </xf>
    <xf numFmtId="49" fontId="44" fillId="0" borderId="25" xfId="1" applyNumberFormat="1" applyFont="1" applyBorder="1" applyAlignment="1">
      <alignment vertical="center" wrapText="1"/>
    </xf>
    <xf numFmtId="49" fontId="44" fillId="0" borderId="68" xfId="1" applyNumberFormat="1" applyFont="1" applyBorder="1" applyAlignment="1">
      <alignment vertical="center" wrapText="1"/>
    </xf>
    <xf numFmtId="0" fontId="62" fillId="8" borderId="70" xfId="1" applyFont="1" applyFill="1" applyBorder="1" applyAlignment="1">
      <alignment horizontal="left" vertical="center" indent="1" shrinkToFit="1"/>
    </xf>
    <xf numFmtId="0" fontId="64" fillId="8" borderId="72" xfId="0" applyFont="1" applyFill="1" applyBorder="1" applyAlignment="1">
      <alignment horizontal="left" vertical="center" indent="1" shrinkToFit="1"/>
    </xf>
    <xf numFmtId="0" fontId="64" fillId="8" borderId="83" xfId="0" applyFont="1" applyFill="1" applyBorder="1" applyAlignment="1">
      <alignment horizontal="left" vertical="center" indent="1" shrinkToFit="1"/>
    </xf>
    <xf numFmtId="49" fontId="5" fillId="2" borderId="14" xfId="1" applyNumberFormat="1" applyFont="1" applyFill="1" applyBorder="1" applyAlignment="1">
      <alignment horizontal="center" vertical="center" wrapText="1" shrinkToFit="1"/>
    </xf>
    <xf numFmtId="49" fontId="5" fillId="2" borderId="14" xfId="1" applyNumberFormat="1" applyFont="1" applyFill="1" applyBorder="1" applyAlignment="1">
      <alignment horizontal="center" vertical="center" shrinkToFit="1"/>
    </xf>
    <xf numFmtId="49" fontId="7" fillId="0" borderId="14" xfId="1" applyNumberFormat="1" applyFont="1" applyBorder="1" applyAlignment="1">
      <alignment horizontal="left" vertical="center" wrapText="1" indent="1"/>
    </xf>
    <xf numFmtId="49" fontId="7" fillId="0" borderId="84" xfId="1" applyNumberFormat="1" applyFont="1" applyBorder="1" applyAlignment="1">
      <alignment horizontal="left" vertical="center" wrapText="1" indent="1"/>
    </xf>
    <xf numFmtId="49" fontId="7" fillId="0" borderId="85" xfId="1" applyNumberFormat="1" applyFont="1" applyBorder="1" applyAlignment="1">
      <alignment horizontal="left" vertical="center" wrapText="1" indent="1"/>
    </xf>
    <xf numFmtId="0" fontId="6" fillId="0" borderId="24" xfId="0" applyFont="1" applyBorder="1">
      <alignment vertical="center"/>
    </xf>
    <xf numFmtId="0" fontId="6" fillId="0" borderId="21" xfId="0" applyFont="1" applyBorder="1">
      <alignment vertical="center"/>
    </xf>
    <xf numFmtId="0" fontId="6" fillId="0" borderId="22" xfId="0" applyFont="1" applyBorder="1">
      <alignment vertical="center"/>
    </xf>
    <xf numFmtId="0" fontId="40" fillId="0" borderId="18" xfId="0" applyFont="1" applyBorder="1">
      <alignment vertical="center"/>
    </xf>
    <xf numFmtId="0" fontId="40" fillId="0" borderId="19" xfId="0" applyFont="1" applyBorder="1">
      <alignment vertical="center"/>
    </xf>
    <xf numFmtId="0" fontId="40" fillId="0" borderId="20" xfId="0" applyFont="1" applyBorder="1">
      <alignment vertical="center"/>
    </xf>
    <xf numFmtId="0" fontId="7" fillId="2" borderId="61"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69" xfId="0" applyFont="1" applyFill="1" applyBorder="1" applyAlignment="1">
      <alignment horizontal="center" vertical="center"/>
    </xf>
    <xf numFmtId="49" fontId="40" fillId="2" borderId="87" xfId="1" applyNumberFormat="1" applyFont="1" applyFill="1" applyBorder="1" applyAlignment="1">
      <alignment horizontal="center" vertical="center" shrinkToFit="1"/>
    </xf>
    <xf numFmtId="49" fontId="40" fillId="2" borderId="34" xfId="1" applyNumberFormat="1" applyFont="1" applyFill="1" applyBorder="1" applyAlignment="1">
      <alignment horizontal="center" vertical="center" shrinkToFit="1"/>
    </xf>
    <xf numFmtId="49" fontId="40" fillId="2" borderId="36" xfId="1" applyNumberFormat="1" applyFont="1" applyFill="1" applyBorder="1" applyAlignment="1">
      <alignment horizontal="center" vertical="center" shrinkToFit="1"/>
    </xf>
    <xf numFmtId="0" fontId="5" fillId="2" borderId="86"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6"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3" borderId="14" xfId="1" applyFont="1" applyFill="1" applyBorder="1" applyAlignment="1">
      <alignment horizontal="center" vertical="center" shrinkToFit="1"/>
    </xf>
    <xf numFmtId="0" fontId="5" fillId="3" borderId="15" xfId="1" applyFont="1" applyFill="1" applyBorder="1" applyAlignment="1">
      <alignment horizontal="center" vertical="center" shrinkToFit="1"/>
    </xf>
    <xf numFmtId="0" fontId="5" fillId="3" borderId="0" xfId="1" applyFont="1" applyFill="1" applyAlignment="1">
      <alignment horizontal="center" vertical="center" shrinkToFit="1"/>
    </xf>
    <xf numFmtId="0" fontId="5" fillId="3" borderId="19" xfId="1" applyFont="1" applyFill="1" applyBorder="1" applyAlignment="1">
      <alignment horizontal="center" vertical="center" shrinkToFit="1"/>
    </xf>
    <xf numFmtId="49" fontId="40" fillId="0" borderId="14" xfId="1" applyNumberFormat="1" applyFont="1" applyBorder="1" applyAlignment="1">
      <alignment vertical="center" shrinkToFit="1"/>
    </xf>
    <xf numFmtId="0" fontId="5" fillId="0" borderId="14" xfId="0" applyFont="1" applyBorder="1">
      <alignment vertical="center"/>
    </xf>
    <xf numFmtId="0" fontId="5" fillId="0" borderId="63" xfId="0" applyFont="1" applyBorder="1">
      <alignment vertical="center"/>
    </xf>
    <xf numFmtId="49" fontId="6" fillId="0" borderId="19" xfId="1" applyNumberFormat="1" applyFont="1" applyBorder="1" applyAlignment="1" applyProtection="1">
      <alignment horizontal="left" vertical="center" shrinkToFit="1"/>
      <protection locked="0"/>
    </xf>
    <xf numFmtId="0" fontId="5" fillId="2" borderId="89"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6" xfId="1" applyFont="1" applyFill="1" applyBorder="1" applyAlignment="1">
      <alignment horizontal="center" vertical="center"/>
    </xf>
    <xf numFmtId="49" fontId="40" fillId="0" borderId="31" xfId="1" applyNumberFormat="1" applyFont="1" applyBorder="1">
      <alignment vertical="center"/>
    </xf>
    <xf numFmtId="49" fontId="40" fillId="0" borderId="32" xfId="1" applyNumberFormat="1" applyFont="1" applyBorder="1">
      <alignment vertical="center"/>
    </xf>
    <xf numFmtId="49" fontId="40" fillId="0" borderId="31" xfId="1" applyNumberFormat="1" applyFont="1" applyBorder="1" applyAlignment="1">
      <alignment vertical="center" shrinkToFit="1"/>
    </xf>
    <xf numFmtId="0" fontId="0" fillId="0" borderId="31" xfId="0" applyBorder="1" applyAlignment="1">
      <alignment vertical="center" shrinkToFit="1"/>
    </xf>
    <xf numFmtId="49" fontId="5" fillId="0" borderId="19" xfId="1" applyNumberFormat="1" applyFont="1" applyBorder="1" applyAlignment="1">
      <alignment vertical="center" shrinkToFit="1"/>
    </xf>
    <xf numFmtId="0" fontId="58" fillId="0" borderId="19" xfId="0" applyFont="1" applyBorder="1" applyAlignment="1">
      <alignment vertical="center" shrinkToFit="1"/>
    </xf>
    <xf numFmtId="0" fontId="58" fillId="0" borderId="66" xfId="0" applyFont="1" applyBorder="1" applyAlignment="1">
      <alignment vertical="center" shrinkToFit="1"/>
    </xf>
    <xf numFmtId="49" fontId="40" fillId="0" borderId="31" xfId="1" applyNumberFormat="1" applyFont="1" applyBorder="1" applyAlignment="1">
      <alignment horizontal="right" vertical="center" shrinkToFit="1"/>
    </xf>
    <xf numFmtId="49" fontId="41" fillId="0" borderId="31" xfId="1" applyNumberFormat="1" applyFont="1" applyBorder="1" applyAlignment="1" applyProtection="1">
      <alignment horizontal="center" vertical="center" shrinkToFit="1"/>
      <protection locked="0"/>
    </xf>
    <xf numFmtId="49" fontId="40" fillId="0" borderId="17" xfId="1" applyNumberFormat="1" applyFont="1" applyBorder="1" applyAlignment="1">
      <alignment horizontal="center" vertical="center"/>
    </xf>
    <xf numFmtId="49" fontId="5" fillId="0" borderId="31" xfId="1" applyNumberFormat="1" applyFont="1" applyBorder="1" applyAlignment="1">
      <alignment vertical="center" shrinkToFit="1"/>
    </xf>
    <xf numFmtId="0" fontId="40" fillId="0" borderId="35" xfId="1" applyFont="1" applyBorder="1">
      <alignment vertical="center"/>
    </xf>
    <xf numFmtId="49" fontId="5" fillId="2" borderId="34" xfId="1" applyNumberFormat="1" applyFont="1" applyFill="1" applyBorder="1" applyAlignment="1">
      <alignment horizontal="center" vertical="center" wrapText="1"/>
    </xf>
    <xf numFmtId="49" fontId="5" fillId="2" borderId="76" xfId="1" applyNumberFormat="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49" fontId="5" fillId="2" borderId="90"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9" fontId="5" fillId="2" borderId="79" xfId="1" applyNumberFormat="1" applyFont="1" applyFill="1" applyBorder="1" applyAlignment="1">
      <alignment horizontal="center" vertical="center" wrapText="1"/>
    </xf>
    <xf numFmtId="49" fontId="5" fillId="2" borderId="22" xfId="1" applyNumberFormat="1" applyFont="1" applyFill="1" applyBorder="1" applyAlignment="1">
      <alignment horizontal="center" vertical="center" wrapText="1"/>
    </xf>
    <xf numFmtId="49" fontId="40" fillId="0" borderId="65" xfId="1" applyNumberFormat="1" applyFont="1" applyBorder="1" applyAlignment="1">
      <alignment vertical="center" shrinkToFit="1"/>
    </xf>
    <xf numFmtId="49" fontId="6" fillId="0" borderId="0" xfId="1" applyNumberFormat="1" applyFont="1" applyAlignment="1" applyProtection="1">
      <alignment horizontal="center" vertical="center" shrinkToFit="1"/>
      <protection locked="0"/>
    </xf>
    <xf numFmtId="49" fontId="6" fillId="0" borderId="28" xfId="1" applyNumberFormat="1" applyFont="1" applyBorder="1" applyAlignment="1" applyProtection="1">
      <alignment horizontal="left" vertical="center" indent="1" shrinkToFit="1"/>
      <protection locked="0"/>
    </xf>
    <xf numFmtId="49" fontId="5" fillId="2" borderId="93" xfId="1" applyNumberFormat="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49" fontId="5" fillId="3" borderId="53" xfId="1" applyNumberFormat="1" applyFont="1" applyFill="1" applyBorder="1" applyAlignment="1">
      <alignment horizontal="center" vertical="center" shrinkToFit="1"/>
    </xf>
    <xf numFmtId="49" fontId="41" fillId="0" borderId="70" xfId="1" applyNumberFormat="1" applyFont="1" applyBorder="1" applyAlignment="1" applyProtection="1">
      <alignment horizontal="left" vertical="center" indent="1" shrinkToFit="1"/>
      <protection locked="0"/>
    </xf>
    <xf numFmtId="49" fontId="41" fillId="0" borderId="72" xfId="1" applyNumberFormat="1" applyFont="1" applyBorder="1" applyAlignment="1" applyProtection="1">
      <alignment horizontal="left" vertical="center" indent="1" shrinkToFit="1"/>
      <protection locked="0"/>
    </xf>
    <xf numFmtId="49" fontId="41" fillId="0" borderId="83" xfId="1" applyNumberFormat="1" applyFont="1" applyBorder="1" applyAlignment="1" applyProtection="1">
      <alignment horizontal="left" vertical="center" indent="1" shrinkToFit="1"/>
      <protection locked="0"/>
    </xf>
    <xf numFmtId="49" fontId="41" fillId="0" borderId="68" xfId="1" applyNumberFormat="1" applyFont="1" applyBorder="1" applyAlignment="1" applyProtection="1">
      <alignment horizontal="center" vertical="center" shrinkToFit="1"/>
      <protection locked="0"/>
    </xf>
    <xf numFmtId="0" fontId="7" fillId="8" borderId="2" xfId="1" applyFont="1" applyFill="1" applyBorder="1" applyAlignment="1">
      <alignment horizontal="left" vertical="center" indent="1" shrinkToFit="1"/>
    </xf>
    <xf numFmtId="0" fontId="7" fillId="8" borderId="25" xfId="1" applyFont="1" applyFill="1" applyBorder="1" applyAlignment="1">
      <alignment horizontal="left" vertical="center" indent="1" shrinkToFit="1"/>
    </xf>
    <xf numFmtId="0" fontId="7" fillId="8" borderId="68" xfId="1" applyFont="1" applyFill="1" applyBorder="1" applyAlignment="1">
      <alignment horizontal="left" vertical="center" indent="1" shrinkToFit="1"/>
    </xf>
    <xf numFmtId="0" fontId="11" fillId="0" borderId="0" xfId="1" applyFont="1" applyFill="1" applyAlignment="1">
      <alignment vertical="center" shrinkToFit="1"/>
    </xf>
    <xf numFmtId="0" fontId="0" fillId="0" borderId="0" xfId="0" applyAlignment="1">
      <alignmen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13" fillId="0" borderId="0" xfId="0" applyFont="1" applyAlignment="1">
      <alignment vertical="center"/>
    </xf>
    <xf numFmtId="0" fontId="2" fillId="2" borderId="24"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41" fillId="0" borderId="75" xfId="1" applyFont="1" applyFill="1" applyBorder="1" applyAlignment="1">
      <alignment horizontal="center" vertical="center"/>
    </xf>
    <xf numFmtId="0" fontId="41" fillId="0" borderId="126" xfId="1" applyFont="1" applyFill="1" applyBorder="1" applyAlignment="1">
      <alignment horizontal="center" vertical="center"/>
    </xf>
    <xf numFmtId="0" fontId="41" fillId="0" borderId="53" xfId="1" applyFont="1" applyFill="1" applyBorder="1" applyAlignment="1">
      <alignment horizontal="center" vertical="center"/>
    </xf>
    <xf numFmtId="0" fontId="41" fillId="0" borderId="116" xfId="1" applyFont="1" applyFill="1" applyBorder="1" applyAlignment="1">
      <alignment horizontal="center" vertical="center"/>
    </xf>
    <xf numFmtId="0" fontId="7" fillId="0" borderId="26" xfId="1" applyFont="1" applyFill="1" applyBorder="1" applyAlignment="1">
      <alignment horizontal="left" vertical="center"/>
    </xf>
    <xf numFmtId="0" fontId="7" fillId="0" borderId="27" xfId="1" applyFont="1" applyFill="1" applyBorder="1" applyAlignment="1">
      <alignment horizontal="left" vertical="center"/>
    </xf>
    <xf numFmtId="0" fontId="7" fillId="2" borderId="121" xfId="1" applyFont="1" applyFill="1" applyBorder="1" applyAlignment="1">
      <alignment horizontal="center" vertical="center" wrapText="1"/>
    </xf>
    <xf numFmtId="0" fontId="7" fillId="2" borderId="121" xfId="1" applyFont="1" applyFill="1" applyBorder="1" applyAlignment="1">
      <alignment horizontal="center" vertical="center"/>
    </xf>
    <xf numFmtId="0" fontId="7" fillId="2" borderId="98" xfId="1" applyFont="1" applyFill="1" applyBorder="1" applyAlignment="1">
      <alignment horizontal="center" vertical="center"/>
    </xf>
    <xf numFmtId="0" fontId="7" fillId="2" borderId="124" xfId="1" applyFont="1" applyFill="1" applyBorder="1" applyAlignment="1">
      <alignment horizontal="center" vertical="center"/>
    </xf>
    <xf numFmtId="0" fontId="12" fillId="0" borderId="25" xfId="0" applyFont="1" applyBorder="1" applyAlignment="1">
      <alignment horizontal="center" vertical="center" shrinkToFit="1"/>
    </xf>
    <xf numFmtId="0" fontId="3" fillId="0" borderId="25" xfId="0" applyFont="1" applyBorder="1" applyAlignment="1">
      <alignment vertical="center" shrinkToFit="1"/>
    </xf>
    <xf numFmtId="0" fontId="7" fillId="0" borderId="75" xfId="1" applyFont="1" applyFill="1" applyBorder="1" applyAlignment="1">
      <alignment horizontal="center" vertical="center"/>
    </xf>
    <xf numFmtId="0" fontId="7" fillId="0" borderId="21" xfId="1" applyFont="1" applyFill="1" applyBorder="1" applyAlignment="1">
      <alignment horizontal="left" vertical="center"/>
    </xf>
    <xf numFmtId="0" fontId="7" fillId="0" borderId="22" xfId="1" applyFont="1" applyFill="1" applyBorder="1" applyAlignment="1">
      <alignment horizontal="left" vertical="center"/>
    </xf>
    <xf numFmtId="0" fontId="7" fillId="0" borderId="19" xfId="1" applyFont="1" applyFill="1" applyBorder="1" applyAlignment="1">
      <alignment horizontal="left" vertical="center"/>
    </xf>
    <xf numFmtId="0" fontId="7" fillId="0" borderId="20" xfId="1" applyFont="1" applyFill="1" applyBorder="1" applyAlignment="1">
      <alignment horizontal="left" vertical="center"/>
    </xf>
    <xf numFmtId="49" fontId="41" fillId="0" borderId="75" xfId="52" applyNumberFormat="1" applyFont="1" applyFill="1" applyBorder="1" applyAlignment="1">
      <alignment horizontal="center" vertical="center" shrinkToFit="1"/>
    </xf>
    <xf numFmtId="0" fontId="7" fillId="0" borderId="0" xfId="1" applyFont="1" applyFill="1" applyBorder="1" applyAlignment="1">
      <alignment horizontal="left" vertical="center" shrinkToFit="1"/>
    </xf>
    <xf numFmtId="0" fontId="7" fillId="0" borderId="16" xfId="1" applyFont="1" applyFill="1" applyBorder="1" applyAlignment="1">
      <alignment horizontal="left" vertical="center" shrinkToFit="1"/>
    </xf>
    <xf numFmtId="0" fontId="41" fillId="0" borderId="127" xfId="1" applyFont="1" applyFill="1" applyBorder="1" applyAlignment="1">
      <alignment horizontal="center" vertical="center" shrinkToFit="1"/>
    </xf>
    <xf numFmtId="0" fontId="41" fillId="0" borderId="75" xfId="1" applyFont="1" applyFill="1" applyBorder="1" applyAlignment="1">
      <alignment horizontal="center" vertical="center" shrinkToFit="1"/>
    </xf>
    <xf numFmtId="49" fontId="41" fillId="0" borderId="127" xfId="52" applyNumberFormat="1" applyFont="1" applyFill="1" applyBorder="1" applyAlignment="1">
      <alignment horizontal="center" vertical="center" shrinkToFit="1"/>
    </xf>
    <xf numFmtId="0" fontId="41" fillId="0" borderId="131" xfId="1" applyFont="1" applyFill="1" applyBorder="1" applyAlignment="1">
      <alignment horizontal="center" vertical="center" shrinkToFit="1"/>
    </xf>
    <xf numFmtId="0" fontId="41" fillId="0" borderId="126" xfId="1" applyFont="1" applyFill="1" applyBorder="1" applyAlignment="1">
      <alignment horizontal="center" vertical="center" shrinkToFit="1"/>
    </xf>
    <xf numFmtId="0" fontId="7" fillId="0" borderId="19" xfId="1" applyFont="1" applyFill="1" applyBorder="1" applyAlignment="1">
      <alignment horizontal="left" vertical="center" shrinkToFit="1"/>
    </xf>
    <xf numFmtId="0" fontId="7" fillId="0" borderId="20" xfId="1" applyFont="1" applyFill="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3" fillId="0" borderId="24"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94" xfId="0" applyNumberFormat="1" applyFont="1" applyFill="1" applyBorder="1" applyAlignment="1">
      <alignment horizontal="center" vertical="center"/>
    </xf>
    <xf numFmtId="0" fontId="3" fillId="0" borderId="54"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100"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7" fillId="0" borderId="75" xfId="1" applyFont="1" applyFill="1" applyBorder="1" applyAlignment="1">
      <alignment horizontal="center" vertical="center" shrinkToFit="1"/>
    </xf>
    <xf numFmtId="0" fontId="7" fillId="0" borderId="21" xfId="1" applyFont="1" applyFill="1" applyBorder="1" applyAlignment="1">
      <alignment horizontal="left" vertical="center" shrinkToFit="1"/>
    </xf>
    <xf numFmtId="0" fontId="7" fillId="0" borderId="22" xfId="1" applyFont="1" applyFill="1" applyBorder="1" applyAlignment="1">
      <alignment horizontal="left" vertical="center" shrinkToFit="1"/>
    </xf>
    <xf numFmtId="0" fontId="7" fillId="0" borderId="98" xfId="1" applyFont="1" applyFill="1" applyBorder="1" applyAlignment="1">
      <alignment horizontal="center" vertical="center" shrinkToFit="1"/>
    </xf>
    <xf numFmtId="0" fontId="7" fillId="0" borderId="127" xfId="1" applyFont="1" applyFill="1" applyBorder="1" applyAlignment="1">
      <alignment horizontal="center" vertical="center" shrinkToFit="1"/>
    </xf>
    <xf numFmtId="0" fontId="41" fillId="0" borderId="53" xfId="1" applyFont="1" applyFill="1" applyBorder="1" applyAlignment="1">
      <alignment horizontal="center" vertical="center" shrinkToFit="1"/>
    </xf>
    <xf numFmtId="0" fontId="7" fillId="2" borderId="120" xfId="1" applyFont="1" applyFill="1" applyBorder="1" applyAlignment="1">
      <alignment horizontal="center" vertical="center"/>
    </xf>
    <xf numFmtId="0" fontId="7" fillId="2" borderId="122" xfId="1" applyFont="1" applyFill="1" applyBorder="1" applyAlignment="1">
      <alignment horizontal="center" vertical="center"/>
    </xf>
    <xf numFmtId="0" fontId="7" fillId="2" borderId="123" xfId="1" applyFont="1" applyFill="1" applyBorder="1" applyAlignment="1">
      <alignment horizontal="center" vertical="center"/>
    </xf>
    <xf numFmtId="0" fontId="7" fillId="0" borderId="53" xfId="1" applyFont="1" applyFill="1" applyBorder="1" applyAlignment="1">
      <alignment horizontal="center" vertical="center"/>
    </xf>
    <xf numFmtId="0" fontId="2" fillId="3" borderId="37" xfId="0" applyNumberFormat="1" applyFont="1" applyFill="1" applyBorder="1" applyAlignment="1">
      <alignment horizontal="center" vertical="center" shrinkToFit="1"/>
    </xf>
    <xf numFmtId="0" fontId="2" fillId="3" borderId="78" xfId="0" applyNumberFormat="1" applyFont="1" applyFill="1" applyBorder="1" applyAlignment="1">
      <alignment horizontal="center" vertical="center" shrinkToFit="1"/>
    </xf>
    <xf numFmtId="0" fontId="2" fillId="3" borderId="38" xfId="0" applyNumberFormat="1" applyFont="1" applyFill="1" applyBorder="1" applyAlignment="1">
      <alignment horizontal="center" vertical="center" shrinkToFit="1"/>
    </xf>
    <xf numFmtId="0" fontId="2" fillId="3" borderId="133" xfId="0" applyNumberFormat="1" applyFont="1" applyFill="1" applyBorder="1" applyAlignment="1">
      <alignment horizontal="center" vertical="center" shrinkToFit="1"/>
    </xf>
    <xf numFmtId="0" fontId="3" fillId="0" borderId="23" xfId="0" applyFont="1" applyBorder="1" applyAlignment="1">
      <alignment horizontal="left" vertical="center" shrinkToFit="1"/>
    </xf>
    <xf numFmtId="0" fontId="3" fillId="0" borderId="80" xfId="0" applyFont="1" applyBorder="1" applyAlignment="1">
      <alignment horizontal="left" vertical="center" shrinkToFit="1"/>
    </xf>
    <xf numFmtId="0" fontId="7" fillId="0" borderId="26" xfId="1" applyFont="1" applyFill="1" applyBorder="1" applyAlignment="1">
      <alignment horizontal="left" vertical="center" shrinkToFit="1"/>
    </xf>
    <xf numFmtId="0" fontId="7" fillId="0" borderId="27" xfId="1" applyFont="1" applyFill="1" applyBorder="1" applyAlignment="1">
      <alignment horizontal="left" vertical="center" shrinkToFit="1"/>
    </xf>
    <xf numFmtId="0" fontId="41" fillId="0" borderId="24" xfId="1" applyFont="1" applyFill="1" applyBorder="1" applyAlignment="1">
      <alignment horizontal="center" vertical="center"/>
    </xf>
    <xf numFmtId="0" fontId="41" fillId="0" borderId="21" xfId="1" applyFont="1" applyFill="1" applyBorder="1" applyAlignment="1">
      <alignment horizontal="center" vertical="center"/>
    </xf>
    <xf numFmtId="0" fontId="41" fillId="0" borderId="67" xfId="1" applyFont="1" applyFill="1" applyBorder="1" applyAlignment="1">
      <alignment horizontal="center" vertical="center"/>
    </xf>
    <xf numFmtId="0" fontId="41" fillId="0" borderId="18" xfId="1" applyFont="1" applyFill="1" applyBorder="1" applyAlignment="1">
      <alignment horizontal="center" vertical="center"/>
    </xf>
    <xf numFmtId="0" fontId="41" fillId="0" borderId="19" xfId="1" applyFont="1" applyFill="1" applyBorder="1" applyAlignment="1">
      <alignment horizontal="center" vertical="center"/>
    </xf>
    <xf numFmtId="0" fontId="41" fillId="0" borderId="66" xfId="1" applyFont="1" applyFill="1" applyBorder="1" applyAlignment="1">
      <alignment horizontal="center" vertical="center"/>
    </xf>
    <xf numFmtId="0" fontId="41" fillId="0" borderId="42" xfId="1" applyFont="1" applyFill="1" applyBorder="1" applyAlignment="1">
      <alignment horizontal="center" vertical="center"/>
    </xf>
    <xf numFmtId="0" fontId="41" fillId="0" borderId="26" xfId="1" applyFont="1" applyFill="1" applyBorder="1" applyAlignment="1">
      <alignment horizontal="center" vertical="center"/>
    </xf>
    <xf numFmtId="0" fontId="41" fillId="0" borderId="73"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78" xfId="1" applyFont="1" applyFill="1" applyBorder="1" applyAlignment="1">
      <alignment horizontal="center" vertical="center"/>
    </xf>
    <xf numFmtId="0" fontId="7" fillId="0" borderId="72" xfId="1" applyFont="1" applyFill="1" applyBorder="1" applyAlignment="1">
      <alignment horizontal="left" vertical="center"/>
    </xf>
    <xf numFmtId="0" fontId="7" fillId="0" borderId="71" xfId="1" applyFont="1" applyFill="1" applyBorder="1" applyAlignment="1">
      <alignment horizontal="left" vertical="center"/>
    </xf>
    <xf numFmtId="0" fontId="7" fillId="0" borderId="25" xfId="1" applyFont="1" applyFill="1" applyBorder="1" applyAlignment="1">
      <alignment horizontal="left" vertical="center"/>
    </xf>
    <xf numFmtId="0" fontId="7" fillId="0" borderId="1" xfId="1" applyFont="1" applyFill="1" applyBorder="1" applyAlignment="1">
      <alignment horizontal="left" vertical="center"/>
    </xf>
    <xf numFmtId="0" fontId="13" fillId="0" borderId="0" xfId="0" applyFont="1" applyAlignment="1">
      <alignment vertical="center" shrinkToFit="1"/>
    </xf>
    <xf numFmtId="49" fontId="41" fillId="0" borderId="53" xfId="52" applyNumberFormat="1" applyFont="1" applyFill="1" applyBorder="1" applyAlignment="1">
      <alignment horizontal="center" vertical="center" shrinkToFit="1"/>
    </xf>
    <xf numFmtId="0" fontId="41" fillId="0" borderId="116" xfId="1" applyFont="1" applyFill="1" applyBorder="1" applyAlignment="1">
      <alignment horizontal="center"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7" fillId="0" borderId="99" xfId="1" applyFont="1" applyFill="1" applyBorder="1" applyAlignment="1">
      <alignment horizontal="center" vertical="center" shrinkToFit="1"/>
    </xf>
    <xf numFmtId="0" fontId="7" fillId="0" borderId="124" xfId="1" applyFont="1" applyFill="1" applyBorder="1" applyAlignment="1">
      <alignment horizontal="center" vertical="center" shrinkToFit="1"/>
    </xf>
    <xf numFmtId="0" fontId="7" fillId="2" borderId="120" xfId="1" applyFont="1" applyFill="1" applyBorder="1" applyAlignment="1">
      <alignment horizontal="center" vertical="center" shrinkToFit="1"/>
    </xf>
    <xf numFmtId="0" fontId="7" fillId="2" borderId="122" xfId="1" applyFont="1" applyFill="1" applyBorder="1" applyAlignment="1">
      <alignment horizontal="center" vertical="center" shrinkToFit="1"/>
    </xf>
    <xf numFmtId="0" fontId="7" fillId="2" borderId="123" xfId="1" applyFont="1" applyFill="1" applyBorder="1" applyAlignment="1">
      <alignment horizontal="center" vertical="center" shrinkToFit="1"/>
    </xf>
    <xf numFmtId="0" fontId="7" fillId="2" borderId="62"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7" fillId="2" borderId="42"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0" fontId="7" fillId="2" borderId="27" xfId="1" applyFont="1" applyFill="1" applyBorder="1" applyAlignment="1">
      <alignment horizontal="center" vertical="center" shrinkToFit="1"/>
    </xf>
    <xf numFmtId="0" fontId="7" fillId="3" borderId="113" xfId="1" applyFont="1" applyFill="1" applyBorder="1" applyAlignment="1">
      <alignment horizontal="center" vertical="center"/>
    </xf>
    <xf numFmtId="0" fontId="7" fillId="3" borderId="114" xfId="1" applyFont="1" applyFill="1" applyBorder="1" applyAlignment="1">
      <alignment horizontal="center" vertical="center"/>
    </xf>
    <xf numFmtId="0" fontId="41" fillId="0" borderId="24" xfId="1" applyFont="1" applyFill="1" applyBorder="1" applyAlignment="1">
      <alignment horizontal="center" vertical="center" shrinkToFit="1"/>
    </xf>
    <xf numFmtId="0" fontId="41" fillId="0" borderId="21" xfId="1" applyFont="1" applyFill="1" applyBorder="1" applyAlignment="1">
      <alignment horizontal="center" vertical="center" shrinkToFit="1"/>
    </xf>
    <xf numFmtId="0" fontId="41" fillId="0" borderId="22" xfId="1" applyFont="1" applyFill="1" applyBorder="1" applyAlignment="1">
      <alignment horizontal="center" vertical="center" shrinkToFit="1"/>
    </xf>
    <xf numFmtId="0" fontId="41" fillId="0" borderId="42" xfId="1" applyFont="1" applyFill="1" applyBorder="1" applyAlignment="1">
      <alignment horizontal="center" vertical="center" shrinkToFit="1"/>
    </xf>
    <xf numFmtId="0" fontId="41" fillId="0" borderId="26" xfId="1" applyFont="1" applyFill="1" applyBorder="1" applyAlignment="1">
      <alignment horizontal="center" vertical="center" shrinkToFit="1"/>
    </xf>
    <xf numFmtId="0" fontId="41" fillId="0" borderId="27" xfId="1" applyFont="1" applyFill="1" applyBorder="1" applyAlignment="1">
      <alignment horizontal="center" vertical="center" shrinkToFit="1"/>
    </xf>
    <xf numFmtId="0" fontId="41" fillId="0" borderId="18" xfId="1" applyFont="1" applyFill="1" applyBorder="1" applyAlignment="1">
      <alignment horizontal="center" vertical="center" shrinkToFit="1"/>
    </xf>
    <xf numFmtId="0" fontId="41" fillId="0" borderId="19" xfId="1" applyFont="1" applyFill="1" applyBorder="1" applyAlignment="1">
      <alignment horizontal="center" vertical="center" shrinkToFit="1"/>
    </xf>
    <xf numFmtId="0" fontId="41" fillId="0" borderId="20" xfId="1" applyFont="1" applyFill="1" applyBorder="1" applyAlignment="1">
      <alignment horizontal="center" vertical="center" shrinkToFit="1"/>
    </xf>
    <xf numFmtId="0" fontId="7" fillId="3" borderId="113" xfId="1" applyFont="1" applyFill="1" applyBorder="1" applyAlignment="1">
      <alignment horizontal="center" vertical="center" shrinkToFit="1"/>
    </xf>
    <xf numFmtId="0" fontId="7" fillId="3" borderId="114" xfId="1" applyFont="1" applyFill="1" applyBorder="1" applyAlignment="1">
      <alignment horizontal="center" vertical="center" shrinkToFit="1"/>
    </xf>
    <xf numFmtId="0" fontId="7" fillId="0" borderId="37" xfId="1" applyFont="1" applyFill="1" applyBorder="1" applyAlignment="1">
      <alignment horizontal="left" vertical="center"/>
    </xf>
    <xf numFmtId="0" fontId="7" fillId="0" borderId="77" xfId="1" applyFont="1" applyFill="1" applyBorder="1" applyAlignment="1">
      <alignment horizontal="left" vertical="center"/>
    </xf>
    <xf numFmtId="0" fontId="7" fillId="2" borderId="113"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112" xfId="1" applyFont="1" applyFill="1" applyBorder="1" applyAlignment="1">
      <alignment horizontal="center" vertical="center"/>
    </xf>
    <xf numFmtId="0" fontId="7" fillId="2" borderId="125" xfId="1" applyFont="1" applyFill="1" applyBorder="1" applyAlignment="1">
      <alignment horizontal="center" vertical="center"/>
    </xf>
    <xf numFmtId="0" fontId="7" fillId="2" borderId="115" xfId="1" applyFont="1" applyFill="1" applyBorder="1" applyAlignment="1">
      <alignment horizontal="center" vertical="center"/>
    </xf>
    <xf numFmtId="0" fontId="7" fillId="0" borderId="83" xfId="1" applyFont="1" applyFill="1" applyBorder="1" applyAlignment="1">
      <alignment horizontal="left" vertical="center"/>
    </xf>
    <xf numFmtId="0" fontId="7" fillId="0" borderId="68" xfId="1" applyFont="1" applyFill="1" applyBorder="1" applyAlignment="1">
      <alignment horizontal="left" vertical="center"/>
    </xf>
    <xf numFmtId="0" fontId="7" fillId="2" borderId="128"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6" fillId="0" borderId="99" xfId="1" applyFont="1" applyFill="1" applyBorder="1" applyAlignment="1">
      <alignment horizontal="center" vertical="center"/>
    </xf>
    <xf numFmtId="0" fontId="6" fillId="0" borderId="127" xfId="1" applyFont="1" applyFill="1" applyBorder="1" applyAlignment="1">
      <alignment horizontal="center" vertical="center"/>
    </xf>
    <xf numFmtId="0" fontId="7" fillId="3" borderId="38" xfId="1" applyFont="1" applyFill="1" applyBorder="1" applyAlignment="1">
      <alignment horizontal="center" vertical="center"/>
    </xf>
    <xf numFmtId="0" fontId="7" fillId="3" borderId="37" xfId="1" applyFont="1" applyFill="1" applyBorder="1" applyAlignment="1">
      <alignment horizontal="center" vertical="center"/>
    </xf>
    <xf numFmtId="0" fontId="7" fillId="3" borderId="77" xfId="1" applyFont="1" applyFill="1" applyBorder="1" applyAlignment="1">
      <alignment horizontal="center" vertical="center"/>
    </xf>
    <xf numFmtId="0" fontId="6" fillId="0" borderId="124" xfId="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5"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0" fontId="13" fillId="3" borderId="2"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1" xfId="0" applyNumberFormat="1" applyFont="1" applyFill="1" applyBorder="1" applyAlignment="1">
      <alignment horizontal="center" vertical="center"/>
    </xf>
    <xf numFmtId="0" fontId="12" fillId="0" borderId="2" xfId="0" applyNumberFormat="1" applyFont="1" applyFill="1" applyBorder="1" applyAlignment="1">
      <alignment horizontal="left" vertical="center" shrinkToFit="1"/>
    </xf>
    <xf numFmtId="0" fontId="12" fillId="0" borderId="25" xfId="0" applyNumberFormat="1" applyFont="1" applyFill="1" applyBorder="1" applyAlignment="1">
      <alignment horizontal="left" vertical="center" shrinkToFit="1"/>
    </xf>
    <xf numFmtId="0" fontId="12" fillId="0" borderId="1" xfId="0" applyNumberFormat="1" applyFont="1" applyFill="1" applyBorder="1" applyAlignment="1">
      <alignment horizontal="left" vertical="center" shrinkToFit="1"/>
    </xf>
    <xf numFmtId="49" fontId="3" fillId="0" borderId="2" xfId="0" applyNumberFormat="1" applyFont="1" applyBorder="1" applyAlignment="1">
      <alignment horizontal="left" vertical="center" indent="1" shrinkToFit="1"/>
    </xf>
    <xf numFmtId="49" fontId="3" fillId="0" borderId="25" xfId="0" applyNumberFormat="1" applyFont="1" applyBorder="1" applyAlignment="1">
      <alignment horizontal="left" vertical="center" indent="1" shrinkToFit="1"/>
    </xf>
    <xf numFmtId="49" fontId="3" fillId="0" borderId="1" xfId="0" applyNumberFormat="1" applyFont="1" applyBorder="1" applyAlignment="1">
      <alignment horizontal="left" vertical="center" indent="1" shrinkToFit="1"/>
    </xf>
    <xf numFmtId="0" fontId="13" fillId="3" borderId="2"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7" fillId="0" borderId="2" xfId="0" applyFont="1" applyFill="1" applyBorder="1" applyAlignment="1">
      <alignment horizontal="left" vertical="center" indent="1" shrinkToFit="1"/>
    </xf>
    <xf numFmtId="0" fontId="7" fillId="0" borderId="25" xfId="0" applyFont="1" applyFill="1" applyBorder="1" applyAlignment="1">
      <alignment horizontal="left" vertical="center" indent="1" shrinkToFit="1"/>
    </xf>
    <xf numFmtId="0" fontId="7" fillId="0" borderId="1" xfId="0" applyFont="1" applyFill="1" applyBorder="1" applyAlignment="1">
      <alignment horizontal="left" vertical="center" indent="1" shrinkToFit="1"/>
    </xf>
    <xf numFmtId="0" fontId="7" fillId="0" borderId="25" xfId="0" applyFont="1" applyFill="1" applyBorder="1" applyAlignment="1">
      <alignment vertical="center" shrinkToFit="1"/>
    </xf>
    <xf numFmtId="0" fontId="7" fillId="0" borderId="1" xfId="0" applyFont="1" applyFill="1" applyBorder="1" applyAlignment="1">
      <alignment vertical="center" shrinkToFit="1"/>
    </xf>
    <xf numFmtId="0" fontId="5" fillId="3" borderId="24"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2" fillId="0" borderId="21" xfId="0" applyFont="1" applyBorder="1" applyAlignment="1">
      <alignment horizontal="left" vertical="center" indent="1" shrinkToFit="1"/>
    </xf>
    <xf numFmtId="0" fontId="12" fillId="0" borderId="22" xfId="0" applyFont="1" applyBorder="1" applyAlignment="1">
      <alignment horizontal="left" vertical="center" indent="1" shrinkToFit="1"/>
    </xf>
    <xf numFmtId="0" fontId="13" fillId="2" borderId="24" xfId="0" applyNumberFormat="1" applyFont="1" applyFill="1" applyBorder="1" applyAlignment="1">
      <alignment horizontal="center" vertical="center"/>
    </xf>
    <xf numFmtId="0" fontId="13" fillId="2" borderId="21" xfId="0" applyNumberFormat="1" applyFont="1" applyFill="1" applyBorder="1" applyAlignment="1">
      <alignment horizontal="center" vertical="center"/>
    </xf>
    <xf numFmtId="0" fontId="13" fillId="2" borderId="22" xfId="0" applyNumberFormat="1" applyFont="1" applyFill="1" applyBorder="1" applyAlignment="1">
      <alignment horizontal="center" vertical="center"/>
    </xf>
    <xf numFmtId="0" fontId="13" fillId="2" borderId="17"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xf>
    <xf numFmtId="0" fontId="13" fillId="2" borderId="16" xfId="0"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0" fontId="13" fillId="2" borderId="19" xfId="0" applyNumberFormat="1" applyFont="1" applyFill="1" applyBorder="1" applyAlignment="1">
      <alignment horizontal="center" vertical="center"/>
    </xf>
    <xf numFmtId="0" fontId="13" fillId="2" borderId="20" xfId="0" applyNumberFormat="1" applyFont="1" applyFill="1" applyBorder="1" applyAlignment="1">
      <alignment horizontal="center" vertical="center"/>
    </xf>
    <xf numFmtId="0" fontId="13" fillId="3" borderId="24" xfId="0" applyFont="1" applyFill="1" applyBorder="1" applyAlignment="1">
      <alignment horizontal="center" vertical="center" wrapText="1" shrinkToFit="1"/>
    </xf>
    <xf numFmtId="0" fontId="13" fillId="3" borderId="21" xfId="0" applyFont="1" applyFill="1" applyBorder="1" applyAlignment="1">
      <alignment horizontal="center" vertical="center" shrinkToFit="1"/>
    </xf>
    <xf numFmtId="0" fontId="13" fillId="3" borderId="22" xfId="0" applyFont="1" applyFill="1" applyBorder="1" applyAlignment="1">
      <alignment horizontal="center" vertical="center" shrinkToFit="1"/>
    </xf>
    <xf numFmtId="0" fontId="13" fillId="3" borderId="18" xfId="0"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13" fillId="3" borderId="2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186" fontId="3" fillId="0" borderId="2" xfId="0" applyNumberFormat="1" applyFont="1" applyBorder="1" applyAlignment="1">
      <alignment horizontal="left" vertical="center" indent="1" shrinkToFit="1"/>
    </xf>
    <xf numFmtId="186" fontId="3" fillId="0" borderId="25" xfId="0" applyNumberFormat="1" applyFont="1" applyBorder="1" applyAlignment="1">
      <alignment horizontal="left" vertical="center" indent="1" shrinkToFit="1"/>
    </xf>
    <xf numFmtId="186" fontId="3" fillId="0" borderId="1" xfId="0" applyNumberFormat="1" applyFont="1" applyBorder="1" applyAlignment="1">
      <alignment horizontal="left" vertical="center" indent="1" shrinkToFit="1"/>
    </xf>
    <xf numFmtId="0" fontId="13" fillId="0" borderId="25" xfId="0" applyFont="1" applyBorder="1" applyAlignment="1">
      <alignment vertical="center" wrapText="1" shrinkToFit="1"/>
    </xf>
    <xf numFmtId="0" fontId="13" fillId="0" borderId="25" xfId="0" applyFont="1" applyBorder="1" applyAlignment="1">
      <alignment vertical="center" shrinkToFit="1"/>
    </xf>
    <xf numFmtId="0" fontId="13" fillId="0" borderId="1" xfId="0" applyFont="1" applyBorder="1" applyAlignment="1">
      <alignment vertical="center" shrinkToFit="1"/>
    </xf>
    <xf numFmtId="0" fontId="2" fillId="2" borderId="17"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3" fillId="0" borderId="2" xfId="0" applyFont="1" applyFill="1" applyBorder="1" applyAlignment="1">
      <alignment horizontal="left" vertical="center" wrapText="1" indent="1" shrinkToFit="1"/>
    </xf>
    <xf numFmtId="0" fontId="3" fillId="0" borderId="25" xfId="0" applyFont="1" applyFill="1" applyBorder="1" applyAlignment="1">
      <alignment horizontal="left" vertical="center" wrapText="1" indent="1" shrinkToFit="1"/>
    </xf>
    <xf numFmtId="0" fontId="3" fillId="0" borderId="1" xfId="0" applyFont="1" applyFill="1" applyBorder="1" applyAlignment="1">
      <alignment horizontal="left" vertical="center" wrapText="1" indent="1" shrinkToFit="1"/>
    </xf>
    <xf numFmtId="0" fontId="13" fillId="3" borderId="75" xfId="0" applyFont="1" applyFill="1" applyBorder="1" applyAlignment="1">
      <alignment horizontal="center" vertical="center" shrinkToFit="1"/>
    </xf>
    <xf numFmtId="0" fontId="3" fillId="0" borderId="75" xfId="0" applyFont="1" applyFill="1" applyBorder="1" applyAlignment="1">
      <alignment horizontal="left" vertical="center" indent="1"/>
    </xf>
    <xf numFmtId="0" fontId="9" fillId="0" borderId="0" xfId="1" applyFont="1" applyFill="1" applyAlignment="1">
      <alignment horizontal="right" vertical="center" shrinkToFit="1"/>
    </xf>
    <xf numFmtId="0" fontId="9" fillId="0" borderId="0" xfId="1" applyFont="1" applyFill="1" applyAlignment="1">
      <alignment horizontal="center" vertical="center" shrinkToFit="1"/>
    </xf>
    <xf numFmtId="0" fontId="9" fillId="0" borderId="0" xfId="1" applyFont="1" applyFill="1" applyAlignment="1">
      <alignment vertical="center" shrinkToFit="1"/>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2" fillId="0" borderId="3" xfId="0" applyFont="1" applyBorder="1" applyAlignment="1">
      <alignment horizontal="left" vertical="center" indent="1" shrinkToFit="1"/>
    </xf>
    <xf numFmtId="0" fontId="12" fillId="0" borderId="7" xfId="0" applyFont="1" applyBorder="1" applyAlignment="1">
      <alignment horizontal="left" vertical="center" indent="1" shrinkToFit="1"/>
    </xf>
    <xf numFmtId="0" fontId="12" fillId="0" borderId="5" xfId="0" applyFont="1" applyBorder="1" applyAlignment="1">
      <alignment horizontal="left" vertical="center" indent="1" shrinkToFit="1"/>
    </xf>
    <xf numFmtId="0" fontId="12" fillId="0" borderId="8" xfId="0" applyFont="1" applyBorder="1" applyAlignment="1">
      <alignment horizontal="left" vertical="center" indent="1" shrinkToFit="1"/>
    </xf>
    <xf numFmtId="0" fontId="3" fillId="2" borderId="43" xfId="0" applyNumberFormat="1" applyFont="1" applyFill="1" applyBorder="1" applyAlignment="1">
      <alignment horizontal="center" vertical="center" shrinkToFit="1"/>
    </xf>
    <xf numFmtId="0" fontId="3" fillId="2" borderId="14" xfId="0" applyNumberFormat="1" applyFont="1" applyFill="1" applyBorder="1" applyAlignment="1">
      <alignment horizontal="center" vertical="center" shrinkToFit="1"/>
    </xf>
    <xf numFmtId="0" fontId="3" fillId="2" borderId="15" xfId="0" applyNumberFormat="1" applyFont="1" applyFill="1" applyBorder="1" applyAlignment="1">
      <alignment horizontal="center" vertical="center" shrinkToFit="1"/>
    </xf>
    <xf numFmtId="0" fontId="3" fillId="2" borderId="13" xfId="0" applyNumberFormat="1" applyFont="1" applyFill="1" applyBorder="1" applyAlignment="1">
      <alignment horizontal="center" vertical="center" shrinkToFit="1"/>
    </xf>
    <xf numFmtId="0" fontId="3" fillId="2" borderId="0" xfId="0" applyNumberFormat="1" applyFont="1" applyFill="1" applyBorder="1" applyAlignment="1">
      <alignment horizontal="center" vertical="center" shrinkToFit="1"/>
    </xf>
    <xf numFmtId="0" fontId="3" fillId="2" borderId="16" xfId="0" applyNumberFormat="1" applyFont="1" applyFill="1" applyBorder="1" applyAlignment="1">
      <alignment horizontal="center" vertical="center" shrinkToFit="1"/>
    </xf>
    <xf numFmtId="0" fontId="3" fillId="2" borderId="44" xfId="0" applyNumberFormat="1" applyFont="1" applyFill="1" applyBorder="1" applyAlignment="1">
      <alignment horizontal="center" vertical="center" shrinkToFit="1"/>
    </xf>
    <xf numFmtId="0" fontId="3" fillId="2" borderId="26" xfId="0" applyNumberFormat="1" applyFont="1" applyFill="1" applyBorder="1" applyAlignment="1">
      <alignment horizontal="center" vertical="center" shrinkToFit="1"/>
    </xf>
    <xf numFmtId="0" fontId="3" fillId="2" borderId="27" xfId="0" applyNumberFormat="1" applyFont="1" applyFill="1" applyBorder="1" applyAlignment="1">
      <alignment horizontal="center" vertical="center" shrinkToFit="1"/>
    </xf>
    <xf numFmtId="0" fontId="3" fillId="3" borderId="113" xfId="0" applyNumberFormat="1" applyFont="1" applyFill="1" applyBorder="1" applyAlignment="1">
      <alignment horizontal="center" vertical="center" shrinkToFit="1"/>
    </xf>
    <xf numFmtId="0" fontId="3" fillId="3" borderId="114" xfId="0" applyNumberFormat="1" applyFont="1" applyFill="1" applyBorder="1" applyAlignment="1">
      <alignment horizontal="center" vertical="center" shrinkToFit="1"/>
    </xf>
    <xf numFmtId="0" fontId="12" fillId="0" borderId="53" xfId="0" applyNumberFormat="1" applyFont="1" applyFill="1" applyBorder="1" applyAlignment="1">
      <alignment horizontal="center" vertical="center"/>
    </xf>
    <xf numFmtId="0" fontId="12" fillId="0" borderId="116" xfId="0" applyNumberFormat="1" applyFont="1" applyFill="1" applyBorder="1" applyAlignment="1">
      <alignment horizontal="center" vertical="center"/>
    </xf>
    <xf numFmtId="0" fontId="2" fillId="2" borderId="62" xfId="0" applyNumberFormat="1" applyFont="1" applyFill="1" applyBorder="1" applyAlignment="1">
      <alignment horizontal="center" vertical="center" wrapText="1" shrinkToFit="1"/>
    </xf>
    <xf numFmtId="0" fontId="2" fillId="2" borderId="14" xfId="0" applyNumberFormat="1" applyFont="1" applyFill="1" applyBorder="1" applyAlignment="1">
      <alignment horizontal="center" vertical="center" wrapText="1" shrinkToFit="1"/>
    </xf>
    <xf numFmtId="0" fontId="2" fillId="2" borderId="42" xfId="0" applyNumberFormat="1" applyFont="1" applyFill="1" applyBorder="1" applyAlignment="1">
      <alignment horizontal="center" vertical="center" wrapText="1" shrinkToFit="1"/>
    </xf>
    <xf numFmtId="0" fontId="2" fillId="2" borderId="26" xfId="0" applyNumberFormat="1" applyFont="1" applyFill="1" applyBorder="1" applyAlignment="1">
      <alignment horizontal="center" vertical="center" wrapText="1" shrinkToFit="1"/>
    </xf>
    <xf numFmtId="0" fontId="52" fillId="0" borderId="0" xfId="0" applyFont="1" applyAlignment="1">
      <alignment vertical="center"/>
    </xf>
    <xf numFmtId="0" fontId="7" fillId="3" borderId="38"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3" borderId="78" xfId="1"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68" xfId="1" applyFont="1" applyFill="1" applyBorder="1" applyAlignment="1">
      <alignment horizontal="center" vertical="center"/>
    </xf>
    <xf numFmtId="0" fontId="7" fillId="0" borderId="70" xfId="1" applyFont="1" applyFill="1" applyBorder="1" applyAlignment="1">
      <alignment horizontal="center" vertical="center"/>
    </xf>
    <xf numFmtId="0" fontId="7" fillId="0" borderId="72" xfId="1" applyFont="1" applyFill="1" applyBorder="1" applyAlignment="1">
      <alignment horizontal="center" vertical="center"/>
    </xf>
    <xf numFmtId="0" fontId="7" fillId="0" borderId="83" xfId="1" applyFont="1" applyFill="1" applyBorder="1" applyAlignment="1">
      <alignment horizontal="center" vertical="center"/>
    </xf>
    <xf numFmtId="0" fontId="2" fillId="3" borderId="38" xfId="0" applyNumberFormat="1" applyFont="1" applyFill="1" applyBorder="1" applyAlignment="1">
      <alignment horizontal="center" vertical="center"/>
    </xf>
    <xf numFmtId="0" fontId="2" fillId="3" borderId="37" xfId="0" applyNumberFormat="1" applyFont="1" applyFill="1" applyBorder="1" applyAlignment="1">
      <alignment horizontal="center" vertical="center"/>
    </xf>
    <xf numFmtId="0" fontId="2" fillId="3" borderId="77" xfId="0" applyNumberFormat="1" applyFont="1" applyFill="1" applyBorder="1" applyAlignment="1">
      <alignment horizontal="center" vertical="center"/>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7" fillId="0" borderId="75" xfId="0" applyFont="1" applyFill="1" applyBorder="1" applyAlignment="1">
      <alignment horizontal="left" vertical="center" indent="1"/>
    </xf>
    <xf numFmtId="0" fontId="40" fillId="0" borderId="75" xfId="0" applyFont="1" applyFill="1" applyBorder="1" applyAlignment="1">
      <alignment horizontal="left" vertical="center" wrapText="1" indent="1"/>
    </xf>
    <xf numFmtId="0" fontId="40" fillId="0" borderId="75" xfId="0" applyFont="1" applyFill="1" applyBorder="1" applyAlignment="1">
      <alignment horizontal="left" vertical="center" indent="1"/>
    </xf>
    <xf numFmtId="49" fontId="3" fillId="2" borderId="104" xfId="0" applyNumberFormat="1" applyFont="1" applyFill="1" applyBorder="1" applyAlignment="1">
      <alignment horizontal="center" vertical="center" shrinkToFit="1"/>
    </xf>
    <xf numFmtId="49" fontId="3" fillId="2" borderId="106" xfId="0" applyNumberFormat="1" applyFont="1" applyFill="1" applyBorder="1" applyAlignment="1">
      <alignment horizontal="center" vertical="center" shrinkToFit="1"/>
    </xf>
    <xf numFmtId="49" fontId="2" fillId="2" borderId="105" xfId="0" applyNumberFormat="1" applyFont="1" applyFill="1" applyBorder="1" applyAlignment="1">
      <alignment horizontal="left" vertical="center" shrinkToFit="1"/>
    </xf>
    <xf numFmtId="49" fontId="2" fillId="2" borderId="3" xfId="0" applyNumberFormat="1" applyFont="1" applyFill="1" applyBorder="1" applyAlignment="1">
      <alignment horizontal="left" vertical="center" shrinkToFit="1"/>
    </xf>
    <xf numFmtId="49" fontId="2" fillId="2" borderId="7" xfId="0" applyNumberFormat="1" applyFont="1" applyFill="1" applyBorder="1" applyAlignment="1">
      <alignment horizontal="left" vertical="center" shrinkToFit="1"/>
    </xf>
    <xf numFmtId="0" fontId="2" fillId="3" borderId="108" xfId="0" applyFont="1" applyFill="1" applyBorder="1" applyAlignment="1">
      <alignment horizontal="center" vertical="center" shrinkToFit="1"/>
    </xf>
    <xf numFmtId="0" fontId="2" fillId="3" borderId="109" xfId="0" applyFont="1" applyFill="1" applyBorder="1" applyAlignment="1">
      <alignment horizontal="center" vertical="center" shrinkToFit="1"/>
    </xf>
    <xf numFmtId="0" fontId="2" fillId="3" borderId="110" xfId="0" applyFont="1" applyFill="1" applyBorder="1" applyAlignment="1">
      <alignment horizontal="center" vertical="center" shrinkToFit="1"/>
    </xf>
    <xf numFmtId="187" fontId="12" fillId="0" borderId="108" xfId="0" applyNumberFormat="1" applyFont="1" applyBorder="1" applyAlignment="1">
      <alignment horizontal="center" vertical="center" shrinkToFit="1"/>
    </xf>
    <xf numFmtId="187" fontId="12" fillId="0" borderId="109" xfId="0" applyNumberFormat="1" applyFont="1" applyBorder="1" applyAlignment="1">
      <alignment horizontal="center" vertical="center" shrinkToFit="1"/>
    </xf>
    <xf numFmtId="187" fontId="12" fillId="0" borderId="111" xfId="0" applyNumberFormat="1" applyFont="1" applyBorder="1" applyAlignment="1">
      <alignment horizontal="center" vertical="center" shrinkToFit="1"/>
    </xf>
    <xf numFmtId="0" fontId="3" fillId="0" borderId="24"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13" fillId="0" borderId="21" xfId="0" applyFont="1" applyFill="1" applyBorder="1" applyAlignment="1">
      <alignment vertical="center" wrapText="1"/>
    </xf>
    <xf numFmtId="0" fontId="13" fillId="0" borderId="21" xfId="0" applyFont="1" applyFill="1" applyBorder="1" applyAlignment="1">
      <alignment vertical="center"/>
    </xf>
    <xf numFmtId="0" fontId="13" fillId="0" borderId="22" xfId="0" applyFont="1" applyFill="1" applyBorder="1" applyAlignment="1">
      <alignment vertical="center"/>
    </xf>
    <xf numFmtId="0" fontId="3" fillId="0" borderId="2" xfId="0" applyFont="1" applyBorder="1" applyAlignment="1">
      <alignment horizontal="right" vertical="center" shrinkToFit="1"/>
    </xf>
    <xf numFmtId="0" fontId="3" fillId="0" borderId="25" xfId="0" applyFont="1" applyBorder="1" applyAlignment="1">
      <alignment horizontal="right" vertical="center" shrinkToFit="1"/>
    </xf>
    <xf numFmtId="0" fontId="41" fillId="0" borderId="118" xfId="1" applyFont="1" applyFill="1" applyBorder="1" applyAlignment="1">
      <alignment horizontal="center" vertical="center" shrinkToFit="1"/>
    </xf>
    <xf numFmtId="0" fontId="41" fillId="0" borderId="119"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57" xfId="1" applyFont="1" applyFill="1" applyBorder="1" applyAlignment="1">
      <alignment horizontal="center" vertical="center" shrinkToFit="1"/>
    </xf>
    <xf numFmtId="0" fontId="7" fillId="2" borderId="58" xfId="1" applyFont="1" applyFill="1" applyBorder="1" applyAlignment="1">
      <alignment horizontal="center" vertical="center" shrinkToFit="1"/>
    </xf>
    <xf numFmtId="0" fontId="3" fillId="2" borderId="112" xfId="0" applyNumberFormat="1" applyFont="1" applyFill="1" applyBorder="1" applyAlignment="1">
      <alignment horizontal="center" vertical="center" shrinkToFit="1"/>
    </xf>
    <xf numFmtId="0" fontId="3" fillId="2" borderId="115" xfId="0" applyNumberFormat="1" applyFont="1" applyFill="1" applyBorder="1" applyAlignment="1">
      <alignment horizontal="center" vertical="center" shrinkToFit="1"/>
    </xf>
    <xf numFmtId="0" fontId="3" fillId="0" borderId="49" xfId="0" applyNumberFormat="1" applyFont="1" applyFill="1" applyBorder="1" applyAlignment="1">
      <alignment vertical="center" shrinkToFit="1"/>
    </xf>
    <xf numFmtId="0" fontId="3" fillId="0" borderId="95" xfId="0" applyNumberFormat="1" applyFont="1" applyFill="1" applyBorder="1" applyAlignment="1">
      <alignment vertical="center" shrinkToFit="1"/>
    </xf>
    <xf numFmtId="0" fontId="3" fillId="0" borderId="49" xfId="0" applyNumberFormat="1" applyFont="1" applyFill="1" applyBorder="1" applyAlignment="1">
      <alignment horizontal="left" vertical="center" shrinkToFit="1"/>
    </xf>
    <xf numFmtId="0" fontId="3" fillId="0" borderId="50" xfId="0" applyNumberFormat="1" applyFont="1" applyFill="1" applyBorder="1" applyAlignment="1">
      <alignment horizontal="left" vertical="center" shrinkToFit="1"/>
    </xf>
    <xf numFmtId="0" fontId="2" fillId="3" borderId="138" xfId="0" applyNumberFormat="1" applyFont="1" applyFill="1" applyBorder="1" applyAlignment="1">
      <alignment horizontal="center" vertical="center"/>
    </xf>
    <xf numFmtId="0" fontId="2" fillId="3" borderId="78" xfId="0" applyNumberFormat="1" applyFont="1" applyFill="1" applyBorder="1" applyAlignment="1">
      <alignment horizontal="center" vertical="center"/>
    </xf>
    <xf numFmtId="0" fontId="3" fillId="0" borderId="23" xfId="0" applyNumberFormat="1" applyFont="1" applyFill="1" applyBorder="1" applyAlignment="1">
      <alignment vertical="center" shrinkToFit="1"/>
    </xf>
    <xf numFmtId="0" fontId="3" fillId="0" borderId="29" xfId="0" applyNumberFormat="1" applyFont="1" applyFill="1" applyBorder="1" applyAlignment="1">
      <alignment vertical="center" shrinkToFit="1"/>
    </xf>
    <xf numFmtId="0" fontId="3" fillId="0" borderId="23" xfId="0" applyNumberFormat="1" applyFont="1" applyFill="1" applyBorder="1" applyAlignment="1">
      <alignment horizontal="left" vertical="center" shrinkToFit="1"/>
    </xf>
    <xf numFmtId="0" fontId="3" fillId="0" borderId="80" xfId="0" applyNumberFormat="1" applyFont="1" applyFill="1" applyBorder="1" applyAlignment="1">
      <alignment horizontal="left" vertical="center" shrinkToFit="1"/>
    </xf>
    <xf numFmtId="0" fontId="7" fillId="2" borderId="118" xfId="1" applyFont="1" applyFill="1" applyBorder="1" applyAlignment="1">
      <alignment horizontal="center" vertical="center"/>
    </xf>
    <xf numFmtId="0" fontId="3" fillId="0" borderId="101" xfId="0" applyNumberFormat="1" applyFont="1" applyFill="1" applyBorder="1" applyAlignment="1">
      <alignment vertical="center" shrinkToFit="1"/>
    </xf>
    <xf numFmtId="0" fontId="3" fillId="0" borderId="102" xfId="0" applyNumberFormat="1" applyFont="1" applyFill="1" applyBorder="1" applyAlignment="1">
      <alignment vertical="center" shrinkToFit="1"/>
    </xf>
    <xf numFmtId="0" fontId="3" fillId="0" borderId="51" xfId="0" applyNumberFormat="1" applyFont="1" applyFill="1" applyBorder="1" applyAlignment="1">
      <alignment vertical="center" shrinkToFit="1"/>
    </xf>
    <xf numFmtId="0" fontId="3" fillId="0" borderId="96" xfId="0" applyNumberFormat="1" applyFont="1" applyFill="1" applyBorder="1" applyAlignment="1">
      <alignment vertical="center" shrinkToFit="1"/>
    </xf>
    <xf numFmtId="0" fontId="13" fillId="0" borderId="14" xfId="0" applyFont="1" applyBorder="1" applyAlignment="1">
      <alignment vertical="center" shrinkToFit="1"/>
    </xf>
    <xf numFmtId="0" fontId="3" fillId="7" borderId="2"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1" xfId="0" applyFont="1" applyFill="1" applyBorder="1" applyAlignment="1">
      <alignment horizontal="center" vertical="center" shrinkToFit="1"/>
    </xf>
    <xf numFmtId="0" fontId="7" fillId="0" borderId="1" xfId="1" applyFont="1" applyFill="1" applyBorder="1" applyAlignment="1">
      <alignment horizontal="center" vertical="center"/>
    </xf>
    <xf numFmtId="0" fontId="13" fillId="0" borderId="0" xfId="0" applyFont="1" applyBorder="1" applyAlignment="1">
      <alignment vertical="center" shrinkToFit="1"/>
    </xf>
    <xf numFmtId="0" fontId="7" fillId="7" borderId="2" xfId="1" applyFont="1" applyFill="1" applyBorder="1" applyAlignment="1">
      <alignment horizontal="center" vertical="center"/>
    </xf>
    <xf numFmtId="0" fontId="7" fillId="7" borderId="25" xfId="1" applyFont="1" applyFill="1" applyBorder="1" applyAlignment="1">
      <alignment horizontal="center" vertical="center"/>
    </xf>
    <xf numFmtId="0" fontId="7" fillId="7" borderId="1" xfId="1" applyFont="1" applyFill="1" applyBorder="1" applyAlignment="1">
      <alignment horizontal="center" vertical="center"/>
    </xf>
    <xf numFmtId="0" fontId="7" fillId="0" borderId="0" xfId="1" applyFont="1" applyFill="1" applyBorder="1" applyAlignment="1">
      <alignment vertical="center"/>
    </xf>
    <xf numFmtId="0" fontId="7" fillId="0" borderId="16" xfId="1" applyFont="1" applyFill="1" applyBorder="1" applyAlignment="1">
      <alignment vertical="center"/>
    </xf>
    <xf numFmtId="0" fontId="41" fillId="0" borderId="22" xfId="1" applyFont="1" applyFill="1" applyBorder="1" applyAlignment="1">
      <alignment horizontal="center" vertical="center"/>
    </xf>
    <xf numFmtId="0" fontId="41" fillId="0" borderId="20"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78" xfId="1" applyFont="1" applyFill="1" applyBorder="1" applyAlignment="1">
      <alignment horizontal="left" vertical="center"/>
    </xf>
    <xf numFmtId="0" fontId="7" fillId="2" borderId="6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27" xfId="1" applyFont="1" applyFill="1" applyBorder="1" applyAlignment="1">
      <alignment horizontal="center" vertical="center"/>
    </xf>
    <xf numFmtId="0" fontId="7" fillId="3" borderId="37" xfId="1" applyFont="1" applyFill="1" applyBorder="1" applyAlignment="1">
      <alignment horizontal="center" vertical="center" shrinkToFit="1"/>
    </xf>
    <xf numFmtId="0" fontId="7" fillId="3" borderId="7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78" xfId="1" applyFont="1" applyFill="1" applyBorder="1" applyAlignment="1">
      <alignment horizontal="center" vertical="center" shrinkToFit="1"/>
    </xf>
    <xf numFmtId="0" fontId="7" fillId="0" borderId="21" xfId="1" applyFont="1" applyFill="1" applyBorder="1" applyAlignment="1">
      <alignment vertical="center"/>
    </xf>
    <xf numFmtId="0" fontId="7" fillId="0" borderId="22" xfId="1" applyFont="1" applyFill="1" applyBorder="1" applyAlignment="1">
      <alignment vertical="center"/>
    </xf>
    <xf numFmtId="0" fontId="41" fillId="0" borderId="17"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16" xfId="1" applyFont="1" applyFill="1" applyBorder="1" applyAlignment="1">
      <alignment horizontal="center" vertical="center"/>
    </xf>
    <xf numFmtId="0" fontId="41" fillId="0" borderId="27" xfId="1" applyFont="1" applyFill="1" applyBorder="1" applyAlignment="1">
      <alignment horizontal="center" vertical="center"/>
    </xf>
    <xf numFmtId="0" fontId="41" fillId="0" borderId="2" xfId="1" applyFont="1" applyFill="1" applyBorder="1" applyAlignment="1">
      <alignment horizontal="center" vertical="center"/>
    </xf>
    <xf numFmtId="0" fontId="41" fillId="0" borderId="25" xfId="1" applyFont="1" applyFill="1" applyBorder="1" applyAlignment="1">
      <alignment horizontal="center" vertical="center"/>
    </xf>
    <xf numFmtId="0" fontId="41" fillId="0" borderId="68" xfId="1" applyFont="1" applyFill="1" applyBorder="1" applyAlignment="1">
      <alignment horizontal="center" vertical="center"/>
    </xf>
    <xf numFmtId="0" fontId="41" fillId="0" borderId="70" xfId="1" applyFont="1" applyFill="1" applyBorder="1" applyAlignment="1">
      <alignment horizontal="center" vertical="center"/>
    </xf>
    <xf numFmtId="0" fontId="41" fillId="0" borderId="72" xfId="1" applyFont="1" applyFill="1" applyBorder="1" applyAlignment="1">
      <alignment horizontal="center" vertical="center"/>
    </xf>
    <xf numFmtId="0" fontId="41" fillId="0" borderId="83" xfId="1" applyFont="1" applyFill="1" applyBorder="1" applyAlignment="1">
      <alignment horizontal="center" vertical="center"/>
    </xf>
    <xf numFmtId="0" fontId="7" fillId="0" borderId="99" xfId="1" applyFont="1" applyFill="1" applyBorder="1" applyAlignment="1">
      <alignment horizontal="center" vertical="center"/>
    </xf>
    <xf numFmtId="0" fontId="7" fillId="0" borderId="127" xfId="1" applyFont="1" applyFill="1" applyBorder="1" applyAlignment="1">
      <alignment horizontal="center" vertical="center"/>
    </xf>
    <xf numFmtId="0" fontId="7" fillId="0" borderId="124" xfId="1" applyFont="1" applyFill="1" applyBorder="1" applyAlignment="1">
      <alignment horizontal="center" vertical="center"/>
    </xf>
    <xf numFmtId="0" fontId="7" fillId="2" borderId="113" xfId="1" applyFont="1" applyFill="1" applyBorder="1" applyAlignment="1">
      <alignment horizontal="center" vertical="center"/>
    </xf>
    <xf numFmtId="0" fontId="7" fillId="2" borderId="53" xfId="1" applyFont="1" applyFill="1" applyBorder="1" applyAlignment="1">
      <alignment horizontal="center" vertical="center"/>
    </xf>
    <xf numFmtId="0" fontId="5" fillId="8" borderId="2" xfId="1" applyFont="1" applyFill="1" applyBorder="1" applyAlignment="1">
      <alignment vertical="center"/>
    </xf>
    <xf numFmtId="0" fontId="5" fillId="8" borderId="25" xfId="1" applyFont="1" applyFill="1" applyBorder="1" applyAlignment="1">
      <alignment vertical="center"/>
    </xf>
    <xf numFmtId="0" fontId="5" fillId="8" borderId="68" xfId="1" applyFont="1" applyFill="1" applyBorder="1" applyAlignment="1">
      <alignment vertical="center"/>
    </xf>
    <xf numFmtId="0" fontId="7" fillId="3" borderId="75" xfId="1" applyFont="1" applyFill="1" applyBorder="1" applyAlignment="1">
      <alignment horizontal="center" vertical="center"/>
    </xf>
    <xf numFmtId="0" fontId="41" fillId="0" borderId="2" xfId="1" applyFont="1" applyFill="1" applyBorder="1" applyAlignment="1">
      <alignment horizontal="center" vertical="top" wrapText="1"/>
    </xf>
    <xf numFmtId="0" fontId="41" fillId="0" borderId="25" xfId="1" applyFont="1" applyFill="1" applyBorder="1" applyAlignment="1">
      <alignment horizontal="center" vertical="top" wrapText="1"/>
    </xf>
    <xf numFmtId="0" fontId="41" fillId="0" borderId="68" xfId="1" applyFont="1" applyFill="1" applyBorder="1" applyAlignment="1">
      <alignment horizontal="center" vertical="top" wrapText="1"/>
    </xf>
    <xf numFmtId="0" fontId="7" fillId="3" borderId="53" xfId="1" applyFont="1" applyFill="1" applyBorder="1" applyAlignment="1">
      <alignment horizontal="center" vertical="center"/>
    </xf>
    <xf numFmtId="0" fontId="7" fillId="0" borderId="67" xfId="1" applyFont="1" applyFill="1" applyBorder="1" applyAlignment="1">
      <alignment horizontal="left" vertical="center" shrinkToFit="1"/>
    </xf>
    <xf numFmtId="0" fontId="7" fillId="0" borderId="73" xfId="1" applyFont="1" applyFill="1" applyBorder="1" applyAlignment="1">
      <alignment horizontal="left" vertical="center" shrinkToFit="1"/>
    </xf>
    <xf numFmtId="0" fontId="7" fillId="2" borderId="148" xfId="1" applyFont="1" applyFill="1" applyBorder="1" applyAlignment="1">
      <alignment horizontal="center" vertical="center"/>
    </xf>
    <xf numFmtId="0" fontId="7" fillId="2" borderId="127" xfId="1" applyFont="1" applyFill="1" applyBorder="1" applyAlignment="1">
      <alignment horizontal="center" vertical="center"/>
    </xf>
    <xf numFmtId="0" fontId="7" fillId="2" borderId="75" xfId="1" applyFont="1" applyFill="1" applyBorder="1" applyAlignment="1">
      <alignment horizontal="center" vertical="center"/>
    </xf>
    <xf numFmtId="0" fontId="7" fillId="3" borderId="127" xfId="1" applyFont="1" applyFill="1" applyBorder="1" applyAlignment="1">
      <alignment horizontal="center" vertical="center"/>
    </xf>
    <xf numFmtId="0" fontId="7" fillId="0" borderId="14" xfId="1" applyFont="1" applyFill="1" applyBorder="1" applyAlignment="1">
      <alignment horizontal="left" vertical="center" shrinkToFit="1"/>
    </xf>
    <xf numFmtId="0" fontId="7" fillId="0" borderId="63" xfId="1" applyFont="1" applyFill="1" applyBorder="1" applyAlignment="1">
      <alignment horizontal="left" vertical="center" shrinkToFit="1"/>
    </xf>
    <xf numFmtId="0" fontId="7" fillId="0" borderId="65" xfId="1" applyFont="1" applyFill="1" applyBorder="1" applyAlignment="1">
      <alignment horizontal="left" vertical="center" shrinkToFit="1"/>
    </xf>
    <xf numFmtId="0" fontId="7" fillId="0" borderId="66" xfId="1" applyFont="1" applyFill="1" applyBorder="1" applyAlignment="1">
      <alignment horizontal="left" vertical="center" shrinkToFit="1"/>
    </xf>
    <xf numFmtId="0" fontId="41" fillId="0" borderId="75" xfId="1" applyNumberFormat="1" applyFont="1" applyFill="1" applyBorder="1" applyAlignment="1">
      <alignment horizontal="center" vertical="center"/>
    </xf>
    <xf numFmtId="0" fontId="41" fillId="0" borderId="53" xfId="1" applyNumberFormat="1" applyFont="1" applyFill="1" applyBorder="1" applyAlignment="1">
      <alignment horizontal="center" vertical="center"/>
    </xf>
    <xf numFmtId="0" fontId="3" fillId="0" borderId="14" xfId="0" applyFont="1" applyBorder="1" applyAlignment="1">
      <alignment horizontal="right" shrinkToFit="1"/>
    </xf>
    <xf numFmtId="0" fontId="3" fillId="0" borderId="0" xfId="0" applyFont="1" applyBorder="1" applyAlignment="1">
      <alignment horizontal="right" shrinkToFit="1"/>
    </xf>
    <xf numFmtId="49" fontId="41" fillId="0" borderId="14" xfId="1" applyNumberFormat="1" applyFont="1" applyFill="1" applyBorder="1" applyAlignment="1">
      <alignment horizontal="center" vertical="center" shrinkToFit="1"/>
    </xf>
    <xf numFmtId="49" fontId="41" fillId="0" borderId="63" xfId="1" applyNumberFormat="1" applyFont="1" applyFill="1" applyBorder="1" applyAlignment="1">
      <alignment horizontal="center" vertical="center" shrinkToFit="1"/>
    </xf>
    <xf numFmtId="49" fontId="41" fillId="0" borderId="26" xfId="1" applyNumberFormat="1" applyFont="1" applyFill="1" applyBorder="1" applyAlignment="1">
      <alignment horizontal="center" vertical="center" shrinkToFit="1"/>
    </xf>
    <xf numFmtId="49" fontId="41" fillId="0" borderId="73" xfId="1" applyNumberFormat="1" applyFont="1" applyFill="1" applyBorder="1" applyAlignment="1">
      <alignment horizontal="center" vertical="center" shrinkToFit="1"/>
    </xf>
    <xf numFmtId="0" fontId="7" fillId="0" borderId="109" xfId="1" applyNumberFormat="1" applyFont="1" applyFill="1" applyBorder="1" applyAlignment="1">
      <alignment horizontal="left" vertical="center" shrinkToFit="1"/>
    </xf>
    <xf numFmtId="0" fontId="7" fillId="0" borderId="111" xfId="1" applyNumberFormat="1" applyFont="1" applyFill="1" applyBorder="1" applyAlignment="1">
      <alignment horizontal="left" vertical="center" shrinkToFit="1"/>
    </xf>
    <xf numFmtId="0" fontId="7" fillId="7" borderId="164" xfId="1" applyNumberFormat="1" applyFont="1" applyFill="1" applyBorder="1" applyAlignment="1">
      <alignment horizontal="left" vertical="center" shrinkToFit="1"/>
    </xf>
    <xf numFmtId="0" fontId="7" fillId="7" borderId="165" xfId="1" applyNumberFormat="1" applyFont="1" applyFill="1" applyBorder="1" applyAlignment="1">
      <alignment horizontal="left" vertical="center" shrinkToFit="1"/>
    </xf>
    <xf numFmtId="0" fontId="7" fillId="0" borderId="3" xfId="1" applyNumberFormat="1" applyFont="1" applyFill="1" applyBorder="1" applyAlignment="1">
      <alignment horizontal="left" vertical="center" shrinkToFit="1"/>
    </xf>
    <xf numFmtId="0" fontId="7" fillId="0" borderId="7" xfId="1" applyNumberFormat="1" applyFont="1" applyFill="1" applyBorder="1" applyAlignment="1">
      <alignment horizontal="left" vertical="center" shrinkToFit="1"/>
    </xf>
    <xf numFmtId="0" fontId="7" fillId="3" borderId="72" xfId="1" applyFont="1" applyFill="1" applyBorder="1" applyAlignment="1">
      <alignment horizontal="center" vertical="center" shrinkToFit="1"/>
    </xf>
    <xf numFmtId="0" fontId="7" fillId="3" borderId="71" xfId="1" applyFont="1" applyFill="1" applyBorder="1" applyAlignment="1">
      <alignment horizontal="center" vertical="center" shrinkToFit="1"/>
    </xf>
    <xf numFmtId="0" fontId="0" fillId="0" borderId="63" xfId="0" applyBorder="1" applyAlignment="1">
      <alignment horizontal="left" vertical="center" shrinkToFit="1"/>
    </xf>
    <xf numFmtId="0" fontId="0" fillId="0" borderId="73" xfId="0" applyBorder="1" applyAlignment="1">
      <alignment horizontal="left" vertical="center" shrinkToFit="1"/>
    </xf>
    <xf numFmtId="49" fontId="41" fillId="2" borderId="159" xfId="1" applyNumberFormat="1" applyFont="1" applyFill="1" applyBorder="1" applyAlignment="1">
      <alignment horizontal="center" vertical="center" shrinkToFit="1"/>
    </xf>
    <xf numFmtId="49" fontId="41" fillId="2" borderId="161" xfId="1" applyNumberFormat="1" applyFont="1" applyFill="1" applyBorder="1" applyAlignment="1">
      <alignment horizontal="center" vertical="center" shrinkToFit="1"/>
    </xf>
    <xf numFmtId="49" fontId="41" fillId="2" borderId="107" xfId="1" applyNumberFormat="1" applyFont="1" applyFill="1" applyBorder="1" applyAlignment="1">
      <alignment horizontal="center" vertical="center" shrinkToFit="1"/>
    </xf>
    <xf numFmtId="49" fontId="7" fillId="2" borderId="158" xfId="1" applyNumberFormat="1" applyFont="1" applyFill="1" applyBorder="1" applyAlignment="1">
      <alignment horizontal="center" vertical="center" shrinkToFit="1"/>
    </xf>
    <xf numFmtId="49" fontId="7" fillId="2" borderId="160" xfId="1" applyNumberFormat="1" applyFont="1" applyFill="1" applyBorder="1" applyAlignment="1">
      <alignment horizontal="center" vertical="center" shrinkToFit="1"/>
    </xf>
    <xf numFmtId="49" fontId="7" fillId="2" borderId="162" xfId="1" applyNumberFormat="1" applyFont="1" applyFill="1" applyBorder="1" applyAlignment="1">
      <alignment horizontal="center" vertical="center" shrinkToFit="1"/>
    </xf>
    <xf numFmtId="0" fontId="7" fillId="2" borderId="62" xfId="1" applyFont="1" applyFill="1" applyBorder="1" applyAlignment="1">
      <alignment horizontal="center" vertical="center" wrapText="1" shrinkToFit="1"/>
    </xf>
    <xf numFmtId="0" fontId="41" fillId="0" borderId="38" xfId="1" applyFont="1" applyFill="1" applyBorder="1" applyAlignment="1">
      <alignment horizontal="center" vertical="center" shrinkToFit="1"/>
    </xf>
    <xf numFmtId="0" fontId="41" fillId="0" borderId="37" xfId="1" applyFont="1" applyFill="1" applyBorder="1" applyAlignment="1">
      <alignment horizontal="center" vertical="center" shrinkToFit="1"/>
    </xf>
    <xf numFmtId="0" fontId="41" fillId="0" borderId="37" xfId="1" applyFont="1" applyFill="1" applyBorder="1" applyAlignment="1">
      <alignment horizontal="left" vertical="center" shrinkToFit="1"/>
    </xf>
    <xf numFmtId="0" fontId="41" fillId="0" borderId="78" xfId="1" applyFont="1" applyFill="1" applyBorder="1" applyAlignment="1">
      <alignment horizontal="left" vertical="center" shrinkToFit="1"/>
    </xf>
    <xf numFmtId="0" fontId="7" fillId="3" borderId="2" xfId="1" applyFont="1" applyFill="1" applyBorder="1" applyAlignment="1">
      <alignment horizontal="center" vertical="center" shrinkToFit="1"/>
    </xf>
    <xf numFmtId="0" fontId="7" fillId="3" borderId="1" xfId="1" applyFont="1" applyFill="1" applyBorder="1" applyAlignment="1">
      <alignment horizontal="center" vertical="center" shrinkToFit="1"/>
    </xf>
    <xf numFmtId="0" fontId="41" fillId="0" borderId="25" xfId="1" applyFont="1" applyFill="1" applyBorder="1" applyAlignment="1">
      <alignment horizontal="center" vertical="center" shrinkToFit="1"/>
    </xf>
    <xf numFmtId="0" fontId="41" fillId="0" borderId="68" xfId="1" applyFont="1" applyFill="1" applyBorder="1" applyAlignment="1">
      <alignment horizontal="center" vertical="center" shrinkToFit="1"/>
    </xf>
    <xf numFmtId="0" fontId="7" fillId="3" borderId="70" xfId="1" applyFont="1" applyFill="1" applyBorder="1" applyAlignment="1">
      <alignment horizontal="center" vertical="center" shrinkToFit="1"/>
    </xf>
    <xf numFmtId="0" fontId="41" fillId="0" borderId="72" xfId="1" applyFont="1" applyFill="1" applyBorder="1" applyAlignment="1">
      <alignment horizontal="center" vertical="center" shrinkToFit="1"/>
    </xf>
    <xf numFmtId="0" fontId="41" fillId="0" borderId="83" xfId="1" applyFont="1" applyFill="1" applyBorder="1" applyAlignment="1">
      <alignment horizontal="center" vertical="center" shrinkToFit="1"/>
    </xf>
    <xf numFmtId="0" fontId="7" fillId="0" borderId="22"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41" fillId="0" borderId="67" xfId="1" applyFont="1" applyFill="1" applyBorder="1" applyAlignment="1">
      <alignment horizontal="center" vertical="center" shrinkToFit="1"/>
    </xf>
    <xf numFmtId="0" fontId="41" fillId="0" borderId="66" xfId="1" applyFont="1" applyFill="1" applyBorder="1" applyAlignment="1">
      <alignment horizontal="center" vertical="center" shrinkToFit="1"/>
    </xf>
    <xf numFmtId="0" fontId="7" fillId="3" borderId="15" xfId="1" applyFont="1" applyFill="1" applyBorder="1" applyAlignment="1">
      <alignment horizontal="center" vertical="center" shrinkToFit="1"/>
    </xf>
    <xf numFmtId="0" fontId="7" fillId="3" borderId="20" xfId="1" applyFont="1" applyFill="1" applyBorder="1" applyAlignment="1">
      <alignment horizontal="center" vertical="center" shrinkToFit="1"/>
    </xf>
    <xf numFmtId="0" fontId="7" fillId="3" borderId="62" xfId="1" applyFont="1" applyFill="1" applyBorder="1" applyAlignment="1">
      <alignment horizontal="center" vertical="center" shrinkToFit="1"/>
    </xf>
    <xf numFmtId="0" fontId="7" fillId="3" borderId="14" xfId="1" applyFont="1" applyFill="1" applyBorder="1" applyAlignment="1">
      <alignment horizontal="center" vertical="center" shrinkToFit="1"/>
    </xf>
    <xf numFmtId="0" fontId="7" fillId="3" borderId="18" xfId="1" applyFont="1" applyFill="1" applyBorder="1" applyAlignment="1">
      <alignment horizontal="center" vertical="center" shrinkToFit="1"/>
    </xf>
    <xf numFmtId="0" fontId="7" fillId="3" borderId="19" xfId="1" applyFont="1" applyFill="1" applyBorder="1" applyAlignment="1">
      <alignment horizontal="center" vertical="center" shrinkToFit="1"/>
    </xf>
    <xf numFmtId="0" fontId="7" fillId="3" borderId="149" xfId="1" applyFont="1" applyFill="1" applyBorder="1" applyAlignment="1">
      <alignment horizontal="center" vertical="center" shrinkToFit="1"/>
    </xf>
    <xf numFmtId="0" fontId="7" fillId="3" borderId="150" xfId="1" applyFont="1" applyFill="1" applyBorder="1" applyAlignment="1">
      <alignment horizontal="center" vertical="center" shrinkToFit="1"/>
    </xf>
    <xf numFmtId="0" fontId="7" fillId="3" borderId="151" xfId="1" applyFont="1" applyFill="1" applyBorder="1" applyAlignment="1">
      <alignment horizontal="center" vertical="center" shrinkToFit="1"/>
    </xf>
    <xf numFmtId="0" fontId="7" fillId="3" borderId="63" xfId="1" applyFont="1" applyFill="1" applyBorder="1" applyAlignment="1">
      <alignment horizontal="center" vertical="center" shrinkToFit="1"/>
    </xf>
    <xf numFmtId="0" fontId="7" fillId="3" borderId="66" xfId="1" applyFont="1" applyFill="1" applyBorder="1" applyAlignment="1">
      <alignment horizontal="center" vertical="center" shrinkToFit="1"/>
    </xf>
    <xf numFmtId="0" fontId="41" fillId="0" borderId="73" xfId="1" applyFont="1" applyFill="1" applyBorder="1" applyAlignment="1">
      <alignment horizontal="center" vertical="center" shrinkToFit="1"/>
    </xf>
    <xf numFmtId="0" fontId="7" fillId="2" borderId="121" xfId="1" applyFont="1" applyFill="1" applyBorder="1" applyAlignment="1">
      <alignment horizontal="center" vertical="center" shrinkToFit="1"/>
    </xf>
    <xf numFmtId="0" fontId="7" fillId="2" borderId="98" xfId="1" applyFont="1" applyFill="1" applyBorder="1" applyAlignment="1">
      <alignment horizontal="center" vertical="center" shrinkToFit="1"/>
    </xf>
    <xf numFmtId="0" fontId="7" fillId="2" borderId="124" xfId="1" applyFont="1" applyFill="1" applyBorder="1" applyAlignment="1">
      <alignment horizontal="center" vertical="center" shrinkToFit="1"/>
    </xf>
    <xf numFmtId="0" fontId="7" fillId="0" borderId="27" xfId="1" applyFont="1" applyFill="1" applyBorder="1" applyAlignment="1">
      <alignment horizontal="center" vertical="center" shrinkToFit="1"/>
    </xf>
    <xf numFmtId="0" fontId="41" fillId="0" borderId="62" xfId="1" applyFont="1" applyFill="1" applyBorder="1" applyAlignment="1">
      <alignment horizontal="center" vertical="center" shrinkToFit="1"/>
    </xf>
    <xf numFmtId="0" fontId="41" fillId="0" borderId="14" xfId="1" applyFont="1" applyFill="1" applyBorder="1" applyAlignment="1">
      <alignment horizontal="center" vertical="center" shrinkToFit="1"/>
    </xf>
    <xf numFmtId="0" fontId="41" fillId="0" borderId="15" xfId="1" applyFont="1" applyFill="1" applyBorder="1" applyAlignment="1">
      <alignment horizontal="center" vertical="center" shrinkToFit="1"/>
    </xf>
    <xf numFmtId="0" fontId="41" fillId="0" borderId="17" xfId="1" applyFont="1" applyFill="1" applyBorder="1" applyAlignment="1">
      <alignment horizontal="center" vertical="center" shrinkToFit="1"/>
    </xf>
    <xf numFmtId="0" fontId="41" fillId="0" borderId="0" xfId="1" applyFont="1" applyFill="1" applyBorder="1" applyAlignment="1">
      <alignment horizontal="center" vertical="center" shrinkToFit="1"/>
    </xf>
    <xf numFmtId="0" fontId="41" fillId="0" borderId="16" xfId="1" applyFont="1" applyFill="1" applyBorder="1" applyAlignment="1">
      <alignment horizontal="center" vertical="center" shrinkToFit="1"/>
    </xf>
    <xf numFmtId="0" fontId="7" fillId="3" borderId="2" xfId="1" applyFont="1" applyFill="1" applyBorder="1" applyAlignment="1">
      <alignment horizontal="center" vertical="center"/>
    </xf>
    <xf numFmtId="0" fontId="7" fillId="3" borderId="25" xfId="1" applyFont="1" applyFill="1" applyBorder="1" applyAlignment="1">
      <alignment horizontal="center" vertical="center"/>
    </xf>
    <xf numFmtId="0" fontId="7" fillId="3" borderId="68" xfId="1" applyFont="1" applyFill="1" applyBorder="1" applyAlignment="1">
      <alignment horizontal="center" vertical="center"/>
    </xf>
    <xf numFmtId="0" fontId="41" fillId="0" borderId="152" xfId="1" applyFont="1" applyFill="1" applyBorder="1" applyAlignment="1">
      <alignment horizontal="left" vertical="center" shrinkToFit="1"/>
    </xf>
    <xf numFmtId="0" fontId="41" fillId="0" borderId="153" xfId="1" applyFont="1" applyFill="1" applyBorder="1" applyAlignment="1">
      <alignment horizontal="left" vertical="center" shrinkToFit="1"/>
    </xf>
    <xf numFmtId="0" fontId="41" fillId="0" borderId="154" xfId="1" applyFont="1" applyFill="1" applyBorder="1" applyAlignment="1">
      <alignment horizontal="center" vertical="center" shrinkToFit="1"/>
    </xf>
    <xf numFmtId="0" fontId="7" fillId="3" borderId="152" xfId="1" applyFont="1" applyFill="1" applyBorder="1" applyAlignment="1">
      <alignment horizontal="center" vertical="center"/>
    </xf>
    <xf numFmtId="0" fontId="7" fillId="3" borderId="154" xfId="1" applyFont="1" applyFill="1" applyBorder="1" applyAlignment="1">
      <alignment horizontal="center" vertical="center"/>
    </xf>
    <xf numFmtId="0" fontId="41" fillId="0" borderId="152" xfId="1" applyFont="1" applyFill="1" applyBorder="1" applyAlignment="1">
      <alignment horizontal="center" vertical="center"/>
    </xf>
    <xf numFmtId="0" fontId="7" fillId="3" borderId="24" xfId="1" applyFont="1" applyFill="1" applyBorder="1" applyAlignment="1">
      <alignment horizontal="center" vertical="center"/>
    </xf>
    <xf numFmtId="0" fontId="7" fillId="3" borderId="21"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6" xfId="1" applyFont="1" applyFill="1" applyBorder="1" applyAlignment="1">
      <alignment horizontal="center" vertical="center"/>
    </xf>
    <xf numFmtId="0" fontId="7" fillId="3" borderId="18"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20" xfId="1" applyFont="1" applyFill="1" applyBorder="1" applyAlignment="1">
      <alignment horizontal="center" vertical="center"/>
    </xf>
    <xf numFmtId="0" fontId="7" fillId="3" borderId="126" xfId="1" applyFont="1" applyFill="1" applyBorder="1" applyAlignment="1">
      <alignment horizontal="center" vertical="center"/>
    </xf>
    <xf numFmtId="0" fontId="3" fillId="0" borderId="75" xfId="0" applyFont="1" applyBorder="1" applyAlignment="1">
      <alignment vertical="center" shrinkToFit="1"/>
    </xf>
    <xf numFmtId="0" fontId="3" fillId="0" borderId="2" xfId="0" applyFont="1" applyBorder="1" applyAlignment="1">
      <alignment vertical="center" shrinkToFit="1"/>
    </xf>
    <xf numFmtId="0" fontId="3" fillId="0" borderId="1" xfId="0" applyFont="1" applyBorder="1" applyAlignment="1">
      <alignment vertical="center" shrinkToFit="1"/>
    </xf>
    <xf numFmtId="0" fontId="3" fillId="0" borderId="0" xfId="0" applyFont="1" applyAlignment="1">
      <alignment vertical="center" shrinkToFit="1"/>
    </xf>
    <xf numFmtId="0" fontId="3" fillId="2" borderId="75"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99"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24"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98" xfId="0" applyFont="1" applyBorder="1" applyAlignment="1">
      <alignment horizontal="center" vertical="center" shrinkToFit="1"/>
    </xf>
    <xf numFmtId="0" fontId="3" fillId="0" borderId="17" xfId="0" applyFont="1" applyBorder="1" applyAlignment="1">
      <alignment vertical="center" shrinkToFit="1"/>
    </xf>
    <xf numFmtId="0" fontId="3" fillId="0" borderId="0" xfId="0" applyFont="1" applyBorder="1" applyAlignment="1">
      <alignment vertical="center" shrinkToFit="1"/>
    </xf>
    <xf numFmtId="0" fontId="3" fillId="0" borderId="16" xfId="0" applyFont="1" applyBorder="1" applyAlignment="1">
      <alignment vertical="center" shrinkToFit="1"/>
    </xf>
    <xf numFmtId="0" fontId="3" fillId="0" borderId="99" xfId="0" applyFont="1" applyBorder="1" applyAlignment="1">
      <alignment vertical="center" shrinkToFit="1"/>
    </xf>
    <xf numFmtId="0" fontId="3" fillId="0" borderId="98" xfId="0" applyFont="1" applyBorder="1" applyAlignment="1">
      <alignment vertical="center" shrinkToFit="1"/>
    </xf>
    <xf numFmtId="0" fontId="3" fillId="0" borderId="127" xfId="0" applyFont="1" applyBorder="1" applyAlignment="1">
      <alignment vertical="center" shrinkToFit="1"/>
    </xf>
    <xf numFmtId="0" fontId="3" fillId="0" borderId="0" xfId="0" applyFont="1" applyAlignment="1">
      <alignment vertical="center"/>
    </xf>
    <xf numFmtId="186" fontId="47" fillId="0" borderId="59" xfId="1" applyNumberFormat="1" applyFont="1" applyBorder="1" applyAlignment="1">
      <alignment horizontal="left" vertical="center" indent="1" shrinkToFit="1"/>
    </xf>
    <xf numFmtId="186" fontId="47" fillId="0" borderId="57" xfId="1" applyNumberFormat="1" applyFont="1" applyBorder="1" applyAlignment="1">
      <alignment horizontal="left" vertical="center" indent="1" shrinkToFit="1"/>
    </xf>
    <xf numFmtId="186" fontId="47" fillId="0" borderId="60" xfId="1" applyNumberFormat="1" applyFont="1" applyBorder="1" applyAlignment="1">
      <alignment horizontal="left" vertical="center" indent="1" shrinkToFit="1"/>
    </xf>
    <xf numFmtId="0" fontId="47" fillId="0" borderId="2" xfId="1" applyFont="1" applyBorder="1" applyAlignment="1">
      <alignment horizontal="left" vertical="center" indent="1" shrinkToFit="1"/>
    </xf>
    <xf numFmtId="0" fontId="47" fillId="0" borderId="25" xfId="1" applyFont="1" applyBorder="1" applyAlignment="1">
      <alignment horizontal="left" vertical="center" indent="1" shrinkToFit="1"/>
    </xf>
    <xf numFmtId="0" fontId="47" fillId="0" borderId="1" xfId="1" applyFont="1" applyBorder="1" applyAlignment="1">
      <alignment horizontal="left" vertical="center" indent="1" shrinkToFit="1"/>
    </xf>
    <xf numFmtId="49" fontId="47" fillId="0" borderId="59" xfId="1" applyNumberFormat="1" applyFont="1" applyBorder="1" applyAlignment="1">
      <alignment horizontal="left" vertical="center" indent="1" shrinkToFit="1"/>
    </xf>
    <xf numFmtId="49" fontId="47" fillId="0" borderId="57" xfId="1" applyNumberFormat="1" applyFont="1" applyBorder="1" applyAlignment="1">
      <alignment horizontal="left" vertical="center" indent="1" shrinkToFit="1"/>
    </xf>
    <xf numFmtId="49" fontId="47" fillId="0" borderId="60" xfId="1" applyNumberFormat="1" applyFont="1" applyBorder="1" applyAlignment="1">
      <alignment horizontal="left" vertical="center" indent="1" shrinkToFit="1"/>
    </xf>
    <xf numFmtId="49" fontId="48" fillId="0" borderId="14" xfId="1" applyNumberFormat="1" applyFont="1" applyBorder="1" applyAlignment="1">
      <alignment horizontal="center" vertical="center" shrinkToFit="1"/>
    </xf>
    <xf numFmtId="0" fontId="49" fillId="0" borderId="17" xfId="1" applyFont="1" applyBorder="1" applyAlignment="1">
      <alignment horizontal="left" vertical="center" indent="1" shrinkToFit="1"/>
    </xf>
    <xf numFmtId="0" fontId="49" fillId="0" borderId="0" xfId="1" applyFont="1" applyAlignment="1">
      <alignment horizontal="left" vertical="center" indent="1" shrinkToFit="1"/>
    </xf>
    <xf numFmtId="0" fontId="49" fillId="0" borderId="65" xfId="1" applyFont="1" applyBorder="1" applyAlignment="1">
      <alignment horizontal="left" vertical="center" indent="1" shrinkToFit="1"/>
    </xf>
    <xf numFmtId="0" fontId="49" fillId="0" borderId="18" xfId="1" applyFont="1" applyBorder="1" applyAlignment="1">
      <alignment horizontal="left" vertical="center" indent="1" shrinkToFit="1"/>
    </xf>
    <xf numFmtId="0" fontId="49" fillId="0" borderId="19" xfId="1" applyFont="1" applyBorder="1" applyAlignment="1">
      <alignment horizontal="left" vertical="center" indent="1" shrinkToFit="1"/>
    </xf>
    <xf numFmtId="0" fontId="49" fillId="0" borderId="66" xfId="1" applyFont="1" applyBorder="1" applyAlignment="1">
      <alignment horizontal="left" vertical="center" indent="1" shrinkToFit="1"/>
    </xf>
    <xf numFmtId="0" fontId="48" fillId="0" borderId="23" xfId="1" applyFont="1" applyBorder="1" applyAlignment="1">
      <alignment horizontal="left" vertical="center" indent="1" shrinkToFit="1"/>
    </xf>
    <xf numFmtId="49" fontId="49" fillId="0" borderId="19" xfId="1" applyNumberFormat="1" applyFont="1" applyBorder="1" applyAlignment="1">
      <alignment horizontal="left" vertical="center" indent="1" shrinkToFit="1"/>
    </xf>
    <xf numFmtId="0" fontId="49" fillId="0" borderId="2" xfId="1" applyFont="1" applyBorder="1" applyAlignment="1" applyProtection="1">
      <alignment horizontal="left" vertical="center" indent="1" shrinkToFit="1"/>
      <protection locked="0"/>
    </xf>
    <xf numFmtId="0" fontId="49" fillId="0" borderId="25" xfId="1" applyFont="1" applyBorder="1" applyAlignment="1" applyProtection="1">
      <alignment horizontal="left" vertical="center" indent="1" shrinkToFit="1"/>
      <protection locked="0"/>
    </xf>
    <xf numFmtId="49" fontId="49" fillId="0" borderId="2" xfId="1" applyNumberFormat="1" applyFont="1" applyBorder="1" applyAlignment="1">
      <alignment horizontal="left" vertical="center" indent="1" shrinkToFit="1"/>
    </xf>
    <xf numFmtId="49" fontId="49" fillId="0" borderId="25" xfId="1" applyNumberFormat="1" applyFont="1" applyBorder="1" applyAlignment="1">
      <alignment horizontal="left" vertical="center" indent="1" shrinkToFit="1"/>
    </xf>
    <xf numFmtId="49" fontId="49" fillId="0" borderId="1" xfId="1" applyNumberFormat="1" applyFont="1" applyBorder="1" applyAlignment="1">
      <alignment horizontal="left" vertical="center" indent="1" shrinkToFit="1"/>
    </xf>
    <xf numFmtId="49" fontId="49" fillId="0" borderId="2" xfId="1" applyNumberFormat="1" applyFont="1" applyBorder="1" applyAlignment="1" applyProtection="1">
      <alignment horizontal="left" vertical="center" indent="1" shrinkToFit="1"/>
      <protection locked="0"/>
    </xf>
    <xf numFmtId="49" fontId="49" fillId="0" borderId="25" xfId="1" applyNumberFormat="1" applyFont="1" applyBorder="1" applyAlignment="1" applyProtection="1">
      <alignment horizontal="left" vertical="center" indent="1" shrinkToFit="1"/>
      <protection locked="0"/>
    </xf>
    <xf numFmtId="49" fontId="49" fillId="0" borderId="2" xfId="1" applyNumberFormat="1" applyFont="1" applyBorder="1" applyAlignment="1" applyProtection="1">
      <alignment horizontal="center" vertical="center" shrinkToFit="1"/>
      <protection locked="0"/>
    </xf>
    <xf numFmtId="49" fontId="49" fillId="0" borderId="25" xfId="1" applyNumberFormat="1" applyFont="1" applyBorder="1" applyAlignment="1" applyProtection="1">
      <alignment horizontal="center" vertical="center" shrinkToFit="1"/>
      <protection locked="0"/>
    </xf>
    <xf numFmtId="0" fontId="60" fillId="0" borderId="25" xfId="0" applyFont="1" applyBorder="1" applyAlignment="1" applyProtection="1">
      <alignment horizontal="center" vertical="center" shrinkToFit="1"/>
      <protection locked="0"/>
    </xf>
    <xf numFmtId="0" fontId="60" fillId="0" borderId="68" xfId="0" applyFont="1" applyBorder="1" applyAlignment="1" applyProtection="1">
      <alignment horizontal="center" vertical="center" shrinkToFit="1"/>
      <protection locked="0"/>
    </xf>
    <xf numFmtId="0" fontId="6" fillId="9" borderId="195" xfId="1" applyFont="1" applyFill="1" applyBorder="1" applyAlignment="1" applyProtection="1">
      <alignment horizontal="center" vertical="center"/>
      <protection locked="0"/>
    </xf>
    <xf numFmtId="0" fontId="6" fillId="9" borderId="196" xfId="1" applyFont="1" applyFill="1" applyBorder="1" applyAlignment="1" applyProtection="1">
      <alignment horizontal="center" vertical="center"/>
      <protection locked="0"/>
    </xf>
    <xf numFmtId="0" fontId="6" fillId="9" borderId="198" xfId="1" applyFont="1" applyFill="1" applyBorder="1" applyAlignment="1" applyProtection="1">
      <alignment horizontal="center" vertical="center"/>
      <protection locked="0"/>
    </xf>
    <xf numFmtId="0" fontId="6" fillId="9" borderId="199" xfId="1" applyFont="1" applyFill="1" applyBorder="1" applyAlignment="1" applyProtection="1">
      <alignment horizontal="center" vertical="center"/>
      <protection locked="0"/>
    </xf>
    <xf numFmtId="0" fontId="6" fillId="9" borderId="197" xfId="1" applyFont="1" applyFill="1" applyBorder="1" applyAlignment="1" applyProtection="1">
      <alignment horizontal="center" vertical="center"/>
      <protection locked="0"/>
    </xf>
    <xf numFmtId="0" fontId="6" fillId="9" borderId="200" xfId="1" applyFont="1" applyFill="1" applyBorder="1" applyAlignment="1" applyProtection="1">
      <alignment horizontal="center" vertical="center"/>
      <protection locked="0"/>
    </xf>
    <xf numFmtId="49" fontId="49" fillId="0" borderId="21" xfId="1" applyNumberFormat="1" applyFont="1" applyBorder="1" applyAlignment="1">
      <alignment horizontal="center" vertical="center" shrinkToFit="1"/>
    </xf>
    <xf numFmtId="49" fontId="41" fillId="0" borderId="25" xfId="1" applyNumberFormat="1" applyFont="1" applyBorder="1" applyAlignment="1">
      <alignment horizontal="center" vertical="center" shrinkToFit="1"/>
    </xf>
    <xf numFmtId="49" fontId="40" fillId="0" borderId="67" xfId="1" applyNumberFormat="1" applyFont="1" applyBorder="1" applyAlignment="1">
      <alignment vertical="center" shrinkToFit="1"/>
    </xf>
    <xf numFmtId="0" fontId="49" fillId="0" borderId="75" xfId="1" applyFont="1" applyFill="1" applyBorder="1" applyAlignment="1">
      <alignment horizontal="center" vertical="center"/>
    </xf>
    <xf numFmtId="0" fontId="49" fillId="0" borderId="126" xfId="1" applyFont="1" applyFill="1" applyBorder="1" applyAlignment="1">
      <alignment horizontal="center" vertical="center"/>
    </xf>
    <xf numFmtId="0" fontId="49" fillId="0" borderId="75" xfId="1" applyFont="1" applyFill="1" applyBorder="1" applyAlignment="1">
      <alignment horizontal="center" vertical="center" shrinkToFit="1"/>
    </xf>
    <xf numFmtId="49" fontId="49" fillId="0" borderId="75" xfId="52" applyNumberFormat="1" applyFont="1" applyFill="1" applyBorder="1" applyAlignment="1">
      <alignment horizontal="center" vertical="center" shrinkToFit="1"/>
    </xf>
    <xf numFmtId="0" fontId="49" fillId="0" borderId="126" xfId="1" applyFont="1" applyFill="1" applyBorder="1" applyAlignment="1">
      <alignment horizontal="center" vertical="center" shrinkToFit="1"/>
    </xf>
    <xf numFmtId="0" fontId="49" fillId="0" borderId="24" xfId="1" applyFont="1" applyFill="1" applyBorder="1" applyAlignment="1">
      <alignment horizontal="center" vertical="center" shrinkToFit="1"/>
    </xf>
    <xf numFmtId="0" fontId="49" fillId="0" borderId="21" xfId="1" applyFont="1" applyFill="1" applyBorder="1" applyAlignment="1">
      <alignment horizontal="center" vertical="center" shrinkToFit="1"/>
    </xf>
    <xf numFmtId="0" fontId="49" fillId="0" borderId="22" xfId="1" applyFont="1" applyFill="1" applyBorder="1" applyAlignment="1">
      <alignment horizontal="center" vertical="center" shrinkToFit="1"/>
    </xf>
    <xf numFmtId="0" fontId="49" fillId="0" borderId="18" xfId="1" applyFont="1" applyFill="1" applyBorder="1" applyAlignment="1">
      <alignment horizontal="center" vertical="center" shrinkToFit="1"/>
    </xf>
    <xf numFmtId="0" fontId="49" fillId="0" borderId="19" xfId="1" applyFont="1" applyFill="1" applyBorder="1" applyAlignment="1">
      <alignment horizontal="center" vertical="center" shrinkToFit="1"/>
    </xf>
    <xf numFmtId="0" fontId="49" fillId="0" borderId="20" xfId="1" applyFont="1" applyFill="1" applyBorder="1" applyAlignment="1">
      <alignment horizontal="center" vertical="center" shrinkToFit="1"/>
    </xf>
    <xf numFmtId="0" fontId="49" fillId="0" borderId="24" xfId="1" applyFont="1" applyFill="1" applyBorder="1" applyAlignment="1">
      <alignment horizontal="center" vertical="center"/>
    </xf>
    <xf numFmtId="0" fontId="49" fillId="0" borderId="21" xfId="1" applyFont="1" applyFill="1" applyBorder="1" applyAlignment="1">
      <alignment horizontal="center" vertical="center"/>
    </xf>
    <xf numFmtId="0" fontId="49" fillId="0" borderId="67" xfId="1" applyFont="1" applyFill="1" applyBorder="1" applyAlignment="1">
      <alignment horizontal="center" vertical="center"/>
    </xf>
    <xf numFmtId="0" fontId="49" fillId="0" borderId="18" xfId="1" applyFont="1" applyFill="1" applyBorder="1" applyAlignment="1">
      <alignment horizontal="center" vertical="center"/>
    </xf>
    <xf numFmtId="0" fontId="49" fillId="0" borderId="19" xfId="1" applyFont="1" applyFill="1" applyBorder="1" applyAlignment="1">
      <alignment horizontal="center" vertical="center"/>
    </xf>
    <xf numFmtId="0" fontId="49" fillId="0" borderId="66" xfId="1" applyFont="1" applyFill="1" applyBorder="1" applyAlignment="1">
      <alignment horizontal="center" vertical="center"/>
    </xf>
    <xf numFmtId="0" fontId="49" fillId="0" borderId="118" xfId="1" applyFont="1" applyFill="1" applyBorder="1" applyAlignment="1">
      <alignment horizontal="center" vertical="center" shrinkToFit="1"/>
    </xf>
    <xf numFmtId="0" fontId="49" fillId="0" borderId="119" xfId="1" applyFont="1" applyFill="1" applyBorder="1" applyAlignment="1">
      <alignment horizontal="center" vertical="center" shrinkToFit="1"/>
    </xf>
    <xf numFmtId="0" fontId="49" fillId="0" borderId="53" xfId="0" applyNumberFormat="1" applyFont="1" applyFill="1" applyBorder="1" applyAlignment="1">
      <alignment horizontal="center" vertical="center"/>
    </xf>
    <xf numFmtId="0" fontId="49" fillId="0" borderId="116" xfId="0" applyNumberFormat="1" applyFont="1" applyFill="1" applyBorder="1" applyAlignment="1">
      <alignment horizontal="center" vertical="center"/>
    </xf>
    <xf numFmtId="0" fontId="2" fillId="2" borderId="108" xfId="0" applyFont="1" applyFill="1" applyBorder="1" applyAlignment="1">
      <alignment horizontal="center" vertical="center" shrinkToFit="1"/>
    </xf>
    <xf numFmtId="0" fontId="2" fillId="2" borderId="109" xfId="0" applyFont="1" applyFill="1" applyBorder="1" applyAlignment="1">
      <alignment horizontal="center" vertical="center" shrinkToFit="1"/>
    </xf>
    <xf numFmtId="0" fontId="2" fillId="2" borderId="110" xfId="0" applyFont="1" applyFill="1" applyBorder="1" applyAlignment="1">
      <alignment horizontal="center" vertical="center" shrinkToFit="1"/>
    </xf>
    <xf numFmtId="187" fontId="49" fillId="0" borderId="108" xfId="0" applyNumberFormat="1" applyFont="1" applyBorder="1" applyAlignment="1">
      <alignment horizontal="center" vertical="center" shrinkToFit="1"/>
    </xf>
    <xf numFmtId="187" fontId="49" fillId="0" borderId="109" xfId="0" applyNumberFormat="1" applyFont="1" applyBorder="1" applyAlignment="1">
      <alignment horizontal="center" vertical="center" shrinkToFit="1"/>
    </xf>
    <xf numFmtId="187" fontId="49" fillId="0" borderId="111" xfId="0" applyNumberFormat="1" applyFont="1" applyBorder="1" applyAlignment="1">
      <alignment horizontal="center" vertical="center" shrinkToFit="1"/>
    </xf>
    <xf numFmtId="0" fontId="49" fillId="0" borderId="22" xfId="1" applyFont="1" applyFill="1" applyBorder="1" applyAlignment="1">
      <alignment horizontal="center" vertical="center"/>
    </xf>
    <xf numFmtId="0" fontId="49" fillId="0" borderId="17"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16" xfId="1" applyFont="1" applyFill="1" applyBorder="1" applyAlignment="1">
      <alignment horizontal="center" vertical="center"/>
    </xf>
    <xf numFmtId="0" fontId="49" fillId="0" borderId="42" xfId="1" applyFont="1" applyFill="1" applyBorder="1" applyAlignment="1">
      <alignment horizontal="center" vertical="center"/>
    </xf>
    <xf numFmtId="0" fontId="49" fillId="0" borderId="26" xfId="1" applyFont="1" applyFill="1" applyBorder="1" applyAlignment="1">
      <alignment horizontal="center" vertical="center"/>
    </xf>
    <xf numFmtId="0" fontId="49" fillId="0" borderId="27"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25" xfId="1" applyFont="1" applyFill="1" applyBorder="1" applyAlignment="1">
      <alignment horizontal="center" vertical="center"/>
    </xf>
    <xf numFmtId="0" fontId="49" fillId="0" borderId="68" xfId="1" applyFont="1" applyFill="1" applyBorder="1" applyAlignment="1">
      <alignment horizontal="center" vertical="center"/>
    </xf>
    <xf numFmtId="0" fontId="49" fillId="0" borderId="70" xfId="1" applyFont="1" applyFill="1" applyBorder="1" applyAlignment="1">
      <alignment horizontal="center" vertical="center"/>
    </xf>
    <xf numFmtId="0" fontId="49" fillId="0" borderId="72" xfId="1" applyFont="1" applyFill="1" applyBorder="1" applyAlignment="1">
      <alignment horizontal="center" vertical="center"/>
    </xf>
    <xf numFmtId="0" fontId="49" fillId="0" borderId="83" xfId="1" applyFont="1" applyFill="1" applyBorder="1" applyAlignment="1">
      <alignment horizontal="center" vertical="center"/>
    </xf>
    <xf numFmtId="0" fontId="49" fillId="0" borderId="53" xfId="1" applyFont="1" applyFill="1" applyBorder="1" applyAlignment="1">
      <alignment horizontal="center" vertical="center" shrinkToFit="1"/>
    </xf>
    <xf numFmtId="0" fontId="49" fillId="0" borderId="2" xfId="1" applyFont="1" applyFill="1" applyBorder="1" applyAlignment="1">
      <alignment horizontal="center" vertical="top" wrapText="1"/>
    </xf>
    <xf numFmtId="0" fontId="49" fillId="0" borderId="25" xfId="1" applyFont="1" applyFill="1" applyBorder="1" applyAlignment="1">
      <alignment horizontal="center" vertical="top" wrapText="1"/>
    </xf>
    <xf numFmtId="0" fontId="49" fillId="0" borderId="68" xfId="1" applyFont="1" applyFill="1" applyBorder="1" applyAlignment="1">
      <alignment horizontal="center" vertical="top" wrapText="1"/>
    </xf>
    <xf numFmtId="49" fontId="49" fillId="0" borderId="14" xfId="1" applyNumberFormat="1" applyFont="1" applyFill="1" applyBorder="1" applyAlignment="1">
      <alignment horizontal="center" vertical="center" shrinkToFit="1"/>
    </xf>
    <xf numFmtId="49" fontId="49" fillId="0" borderId="63" xfId="1" applyNumberFormat="1" applyFont="1" applyFill="1" applyBorder="1" applyAlignment="1">
      <alignment horizontal="center" vertical="center" shrinkToFit="1"/>
    </xf>
    <xf numFmtId="49" fontId="49" fillId="0" borderId="26" xfId="1" applyNumberFormat="1" applyFont="1" applyFill="1" applyBorder="1" applyAlignment="1">
      <alignment horizontal="center" vertical="center" shrinkToFit="1"/>
    </xf>
    <xf numFmtId="49" fontId="49" fillId="0" borderId="73" xfId="1" applyNumberFormat="1" applyFont="1" applyFill="1" applyBorder="1" applyAlignment="1">
      <alignment horizontal="center" vertical="center" shrinkToFit="1"/>
    </xf>
    <xf numFmtId="0" fontId="7" fillId="0" borderId="164" xfId="1" applyNumberFormat="1" applyFont="1" applyFill="1" applyBorder="1" applyAlignment="1">
      <alignment horizontal="left" vertical="center" shrinkToFit="1"/>
    </xf>
    <xf numFmtId="0" fontId="7" fillId="0" borderId="165" xfId="1" applyNumberFormat="1" applyFont="1" applyFill="1" applyBorder="1" applyAlignment="1">
      <alignment horizontal="left" vertical="center" shrinkToFit="1"/>
    </xf>
    <xf numFmtId="49" fontId="7" fillId="7" borderId="109" xfId="1" applyNumberFormat="1" applyFont="1" applyFill="1" applyBorder="1" applyAlignment="1">
      <alignment horizontal="left" vertical="center" shrinkToFit="1"/>
    </xf>
    <xf numFmtId="49" fontId="7" fillId="7" borderId="111" xfId="1" applyNumberFormat="1" applyFont="1" applyFill="1" applyBorder="1" applyAlignment="1">
      <alignment horizontal="left" vertical="center" shrinkToFit="1"/>
    </xf>
    <xf numFmtId="0" fontId="49" fillId="0" borderId="38" xfId="1" applyFont="1" applyFill="1" applyBorder="1" applyAlignment="1">
      <alignment horizontal="center" vertical="center" shrinkToFit="1"/>
    </xf>
    <xf numFmtId="0" fontId="49" fillId="0" borderId="37" xfId="1" applyFont="1" applyFill="1" applyBorder="1" applyAlignment="1">
      <alignment horizontal="center" vertical="center" shrinkToFit="1"/>
    </xf>
    <xf numFmtId="0" fontId="49" fillId="0" borderId="25" xfId="1" applyFont="1" applyFill="1" applyBorder="1" applyAlignment="1">
      <alignment horizontal="center" vertical="center" shrinkToFit="1"/>
    </xf>
    <xf numFmtId="0" fontId="49" fillId="0" borderId="68" xfId="1" applyFont="1" applyFill="1" applyBorder="1" applyAlignment="1">
      <alignment horizontal="center" vertical="center" shrinkToFit="1"/>
    </xf>
    <xf numFmtId="0" fontId="49" fillId="0" borderId="72" xfId="1" applyFont="1" applyFill="1" applyBorder="1" applyAlignment="1">
      <alignment horizontal="center" vertical="center" shrinkToFit="1"/>
    </xf>
    <xf numFmtId="0" fontId="49" fillId="0" borderId="83" xfId="1" applyFont="1" applyFill="1" applyBorder="1" applyAlignment="1">
      <alignment horizontal="center" vertical="center" shrinkToFit="1"/>
    </xf>
    <xf numFmtId="0" fontId="49" fillId="0" borderId="168" xfId="1" applyFont="1" applyFill="1" applyBorder="1" applyAlignment="1">
      <alignment horizontal="center" vertical="center" shrinkToFit="1"/>
    </xf>
    <xf numFmtId="0" fontId="49" fillId="0" borderId="169" xfId="1" applyFont="1" applyFill="1" applyBorder="1" applyAlignment="1">
      <alignment horizontal="center" vertical="center" shrinkToFit="1"/>
    </xf>
    <xf numFmtId="0" fontId="49" fillId="0" borderId="170" xfId="1" applyFont="1" applyFill="1" applyBorder="1" applyAlignment="1">
      <alignment horizontal="center" vertical="center" shrinkToFit="1"/>
    </xf>
    <xf numFmtId="0" fontId="49" fillId="0" borderId="67" xfId="1" applyFont="1" applyFill="1" applyBorder="1" applyAlignment="1">
      <alignment horizontal="center" vertical="center" shrinkToFit="1"/>
    </xf>
    <xf numFmtId="0" fontId="49" fillId="0" borderId="66" xfId="1" applyFont="1" applyFill="1" applyBorder="1" applyAlignment="1">
      <alignment horizontal="center" vertical="center" shrinkToFit="1"/>
    </xf>
    <xf numFmtId="0" fontId="49" fillId="0" borderId="171" xfId="1" applyFont="1" applyFill="1" applyBorder="1" applyAlignment="1">
      <alignment horizontal="center" vertical="center" shrinkToFit="1"/>
    </xf>
    <xf numFmtId="0" fontId="49" fillId="0" borderId="167" xfId="1" applyFont="1" applyFill="1" applyBorder="1" applyAlignment="1">
      <alignment horizontal="center" vertical="center" shrinkToFit="1"/>
    </xf>
    <xf numFmtId="0" fontId="41" fillId="7" borderId="62" xfId="1" applyFont="1" applyFill="1" applyBorder="1" applyAlignment="1">
      <alignment horizontal="center" vertical="center" shrinkToFit="1"/>
    </xf>
    <xf numFmtId="0" fontId="41" fillId="7" borderId="14" xfId="1" applyFont="1" applyFill="1" applyBorder="1" applyAlignment="1">
      <alignment horizontal="center" vertical="center" shrinkToFit="1"/>
    </xf>
    <xf numFmtId="0" fontId="41" fillId="7" borderId="15" xfId="1" applyFont="1" applyFill="1" applyBorder="1" applyAlignment="1">
      <alignment horizontal="center" vertical="center" shrinkToFit="1"/>
    </xf>
    <xf numFmtId="0" fontId="41" fillId="7" borderId="17" xfId="1" applyFont="1" applyFill="1" applyBorder="1" applyAlignment="1">
      <alignment horizontal="center" vertical="center" shrinkToFit="1"/>
    </xf>
    <xf numFmtId="0" fontId="41" fillId="7" borderId="0" xfId="1" applyFont="1" applyFill="1" applyBorder="1" applyAlignment="1">
      <alignment horizontal="center" vertical="center" shrinkToFit="1"/>
    </xf>
    <xf numFmtId="0" fontId="41" fillId="7" borderId="16" xfId="1" applyFont="1" applyFill="1" applyBorder="1" applyAlignment="1">
      <alignment horizontal="center" vertical="center" shrinkToFit="1"/>
    </xf>
    <xf numFmtId="0" fontId="41" fillId="7" borderId="18" xfId="1" applyFont="1" applyFill="1" applyBorder="1" applyAlignment="1">
      <alignment horizontal="center" vertical="center" shrinkToFit="1"/>
    </xf>
    <xf numFmtId="0" fontId="41" fillId="7" borderId="19" xfId="1" applyFont="1" applyFill="1" applyBorder="1" applyAlignment="1">
      <alignment horizontal="center" vertical="center" shrinkToFit="1"/>
    </xf>
    <xf numFmtId="0" fontId="41" fillId="7" borderId="20" xfId="1" applyFont="1" applyFill="1" applyBorder="1" applyAlignment="1">
      <alignment horizontal="center" vertical="center" shrinkToFit="1"/>
    </xf>
    <xf numFmtId="0" fontId="41" fillId="7" borderId="24" xfId="1" applyFont="1" applyFill="1" applyBorder="1" applyAlignment="1">
      <alignment horizontal="center" vertical="center" shrinkToFit="1"/>
    </xf>
    <xf numFmtId="0" fontId="41" fillId="7" borderId="21" xfId="1" applyFont="1" applyFill="1" applyBorder="1" applyAlignment="1">
      <alignment horizontal="center" vertical="center" shrinkToFit="1"/>
    </xf>
    <xf numFmtId="0" fontId="41" fillId="7" borderId="22" xfId="1" applyFont="1" applyFill="1" applyBorder="1" applyAlignment="1">
      <alignment horizontal="center" vertical="center" shrinkToFit="1"/>
    </xf>
    <xf numFmtId="0" fontId="7" fillId="7" borderId="68" xfId="1" applyFont="1" applyFill="1" applyBorder="1" applyAlignment="1">
      <alignment horizontal="center" vertical="center"/>
    </xf>
    <xf numFmtId="0" fontId="41" fillId="7" borderId="2" xfId="1" applyFont="1" applyFill="1" applyBorder="1" applyAlignment="1">
      <alignment horizontal="center" vertical="center"/>
    </xf>
    <xf numFmtId="0" fontId="41" fillId="7" borderId="25" xfId="1" applyFont="1" applyFill="1" applyBorder="1" applyAlignment="1">
      <alignment horizontal="center" vertical="center"/>
    </xf>
    <xf numFmtId="0" fontId="41" fillId="7" borderId="68" xfId="1" applyFont="1" applyFill="1" applyBorder="1" applyAlignment="1">
      <alignment horizontal="center" vertical="center"/>
    </xf>
    <xf numFmtId="0" fontId="41" fillId="7" borderId="154" xfId="1" applyFont="1" applyFill="1" applyBorder="1" applyAlignment="1">
      <alignment horizontal="center" vertical="center" shrinkToFit="1"/>
    </xf>
    <xf numFmtId="0" fontId="41" fillId="7" borderId="25" xfId="1" applyFont="1" applyFill="1" applyBorder="1" applyAlignment="1">
      <alignment horizontal="center" vertical="center" shrinkToFit="1"/>
    </xf>
    <xf numFmtId="0" fontId="41" fillId="7" borderId="68" xfId="1" applyFont="1" applyFill="1" applyBorder="1" applyAlignment="1">
      <alignment horizontal="center" vertical="center" shrinkToFit="1"/>
    </xf>
    <xf numFmtId="0" fontId="49" fillId="0" borderId="152" xfId="1" applyFont="1" applyFill="1" applyBorder="1" applyAlignment="1">
      <alignment horizontal="center" vertical="center"/>
    </xf>
  </cellXfs>
  <cellStyles count="53">
    <cellStyle name="_x000c_ーセン_x000c_" xfId="17" xr:uid="{00000000-0005-0000-0000-000000000000}"/>
    <cellStyle name="[&gt;1][青]" xfId="18" xr:uid="{00000000-0005-0000-0000-000001000000}"/>
    <cellStyle name="[&gt;1][青]#,###" xfId="19" xr:uid="{00000000-0005-0000-0000-000002000000}"/>
    <cellStyle name="[&gt;1][青]_【TDC広小路Step1】作業計画書080404" xfId="20" xr:uid="{00000000-0005-0000-0000-000003000000}"/>
    <cellStyle name="Body" xfId="21" xr:uid="{00000000-0005-0000-0000-000004000000}"/>
    <cellStyle name="Border" xfId="22" xr:uid="{00000000-0005-0000-0000-000005000000}"/>
    <cellStyle name="Calc Currency (0)" xfId="5" xr:uid="{00000000-0005-0000-0000-000006000000}"/>
    <cellStyle name="Comma [0]_laroux" xfId="23" xr:uid="{00000000-0005-0000-0000-000007000000}"/>
    <cellStyle name="Comma_laroux" xfId="24" xr:uid="{00000000-0005-0000-0000-000008000000}"/>
    <cellStyle name="Currency [0]_laroux" xfId="25" xr:uid="{00000000-0005-0000-0000-000009000000}"/>
    <cellStyle name="Currency_laroux" xfId="26" xr:uid="{00000000-0005-0000-0000-00000A000000}"/>
    <cellStyle name="entry" xfId="6" xr:uid="{00000000-0005-0000-0000-00000B000000}"/>
    <cellStyle name="Followed Hyperlink" xfId="27" xr:uid="{00000000-0005-0000-0000-00000C000000}"/>
    <cellStyle name="Grey" xfId="28" xr:uid="{00000000-0005-0000-0000-00000D000000}"/>
    <cellStyle name="Head 1" xfId="29" xr:uid="{00000000-0005-0000-0000-00000E000000}"/>
    <cellStyle name="Header1" xfId="7" xr:uid="{00000000-0005-0000-0000-00000F000000}"/>
    <cellStyle name="Header2" xfId="8" xr:uid="{00000000-0005-0000-0000-000010000000}"/>
    <cellStyle name="Hyperlink" xfId="30" xr:uid="{00000000-0005-0000-0000-000011000000}"/>
    <cellStyle name="Input [yellow]" xfId="31" xr:uid="{00000000-0005-0000-0000-000012000000}"/>
    <cellStyle name="KWE標準" xfId="32" xr:uid="{00000000-0005-0000-0000-000013000000}"/>
    <cellStyle name="Milliers [0]_AR1194" xfId="33" xr:uid="{00000000-0005-0000-0000-000014000000}"/>
    <cellStyle name="Milliers_AR1194" xfId="34" xr:uid="{00000000-0005-0000-0000-000015000000}"/>
    <cellStyle name="Mon騁aire [0]_AR1194" xfId="35" xr:uid="{00000000-0005-0000-0000-000016000000}"/>
    <cellStyle name="Mon騁aire_AR1194" xfId="36" xr:uid="{00000000-0005-0000-0000-000017000000}"/>
    <cellStyle name="Normal - Style1" xfId="37" xr:uid="{00000000-0005-0000-0000-000018000000}"/>
    <cellStyle name="Normal_#18-Internet" xfId="9" xr:uid="{00000000-0005-0000-0000-000019000000}"/>
    <cellStyle name="Percent [2]" xfId="38" xr:uid="{00000000-0005-0000-0000-00001A000000}"/>
    <cellStyle name="price" xfId="10" xr:uid="{00000000-0005-0000-0000-00001B000000}"/>
    <cellStyle name="revised" xfId="11" xr:uid="{00000000-0005-0000-0000-00001C000000}"/>
    <cellStyle name="section" xfId="12" xr:uid="{00000000-0005-0000-0000-00001D000000}"/>
    <cellStyle name="subhead" xfId="39" xr:uid="{00000000-0005-0000-0000-00001E000000}"/>
    <cellStyle name="title" xfId="13" xr:uid="{00000000-0005-0000-0000-00001F000000}"/>
    <cellStyle name="桁蟻唇Ｆ [0.00]_!3" xfId="40" xr:uid="{00000000-0005-0000-0000-000020000000}"/>
    <cellStyle name="桁蟻唇Ｆ_・行選酋絞Ｆ込・結右(ソース)" xfId="41" xr:uid="{00000000-0005-0000-0000-000021000000}"/>
    <cellStyle name="桁区切り" xfId="52" builtinId="6"/>
    <cellStyle name="見出し標準" xfId="42" xr:uid="{00000000-0005-0000-0000-000023000000}"/>
    <cellStyle name="見積桁区切り" xfId="43" xr:uid="{00000000-0005-0000-0000-000024000000}"/>
    <cellStyle name="見積-桁区切り" xfId="44" xr:uid="{00000000-0005-0000-0000-000025000000}"/>
    <cellStyle name="見積-通貨記号" xfId="45" xr:uid="{00000000-0005-0000-0000-000026000000}"/>
    <cellStyle name="脱浦 [0.00]_・行選酋絞Ｆ込・結右(ソース)" xfId="46" xr:uid="{00000000-0005-0000-0000-000027000000}"/>
    <cellStyle name="脱浦_!3" xfId="47" xr:uid="{00000000-0005-0000-0000-000028000000}"/>
    <cellStyle name="通貨 [0.00" xfId="48" xr:uid="{00000000-0005-0000-0000-000029000000}"/>
    <cellStyle name="通貨 2" xfId="4" xr:uid="{00000000-0005-0000-0000-00002A000000}"/>
    <cellStyle name="通貨 3" xfId="2" xr:uid="{00000000-0005-0000-0000-00002B000000}"/>
    <cellStyle name="通貨 4" xfId="51" xr:uid="{00000000-0005-0000-0000-00002C000000}"/>
    <cellStyle name="標準" xfId="0" builtinId="0"/>
    <cellStyle name="標準 2" xfId="14" xr:uid="{00000000-0005-0000-0000-00002E000000}"/>
    <cellStyle name="標準 2 2" xfId="16" xr:uid="{00000000-0005-0000-0000-00002F000000}"/>
    <cellStyle name="標準 3" xfId="15" xr:uid="{00000000-0005-0000-0000-000030000000}"/>
    <cellStyle name="標準 4" xfId="1" xr:uid="{00000000-0005-0000-0000-000031000000}"/>
    <cellStyle name="標準 5" xfId="3" xr:uid="{00000000-0005-0000-0000-000032000000}"/>
    <cellStyle name="標準_Book2" xfId="50" xr:uid="{00000000-0005-0000-0000-000033000000}"/>
    <cellStyle name="未定義" xfId="49" xr:uid="{00000000-0005-0000-0000-000034000000}"/>
  </cellStyles>
  <dxfs count="25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left style="hair">
          <color theme="1" tint="0.499984740745262"/>
        </left>
        <top style="hair">
          <color theme="1" tint="0.499984740745262"/>
        </top>
        <vertical/>
        <horizontal/>
      </border>
    </dxf>
    <dxf>
      <font>
        <color theme="0" tint="-0.14996795556505021"/>
      </font>
      <fill>
        <patternFill>
          <bgColor theme="0" tint="-0.14996795556505021"/>
        </patternFill>
      </fill>
    </dxf>
    <dxf>
      <font>
        <color theme="1"/>
      </font>
      <border>
        <right style="hair">
          <color theme="1" tint="0.499984740745262"/>
        </right>
        <top style="hair">
          <color theme="1" tint="0.499984740745262"/>
        </top>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ont>
        <b/>
        <i val="0"/>
      </font>
    </dxf>
    <dxf>
      <font>
        <b/>
        <i val="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dxf>
    <dxf>
      <font>
        <b/>
        <i val="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FFFF0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border>
        <left style="hair">
          <color theme="1" tint="0.499984740745262"/>
        </left>
        <top style="hair">
          <color theme="1" tint="0.499984740745262"/>
        </top>
        <vertical/>
        <horizontal/>
      </border>
    </dxf>
    <dxf>
      <font>
        <color theme="0" tint="-0.14996795556505021"/>
      </font>
      <fill>
        <patternFill>
          <bgColor theme="0" tint="-0.14996795556505021"/>
        </patternFill>
      </fill>
    </dxf>
    <dxf>
      <font>
        <color theme="1"/>
      </font>
      <border>
        <right style="hair">
          <color theme="1" tint="0.499984740745262"/>
        </right>
        <top style="hair">
          <color theme="1" tint="0.499984740745262"/>
        </top>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dxf>
    <dxf>
      <font>
        <b/>
        <i val="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ont>
        <b/>
        <i val="0"/>
      </font>
    </dxf>
    <dxf>
      <font>
        <b/>
        <i val="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ECFF"/>
      <color rgb="FFC0C0C0"/>
      <color rgb="FFBFBFBF"/>
      <color rgb="FFE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24</xdr:col>
      <xdr:colOff>19050</xdr:colOff>
      <xdr:row>23</xdr:row>
      <xdr:rowOff>19050</xdr:rowOff>
    </xdr:from>
    <xdr:to>
      <xdr:col>28</xdr:col>
      <xdr:colOff>174597</xdr:colOff>
      <xdr:row>26</xdr:row>
      <xdr:rowOff>263218</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6742579" y="4871197"/>
          <a:ext cx="1276136" cy="681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184220</xdr:colOff>
      <xdr:row>28</xdr:row>
      <xdr:rowOff>16748</xdr:rowOff>
    </xdr:from>
    <xdr:to>
      <xdr:col>28</xdr:col>
      <xdr:colOff>159675</xdr:colOff>
      <xdr:row>31</xdr:row>
      <xdr:rowOff>309084</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5962022" y="5878286"/>
          <a:ext cx="1231499" cy="719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47625</xdr:colOff>
      <xdr:row>15</xdr:row>
      <xdr:rowOff>180976</xdr:rowOff>
    </xdr:from>
    <xdr:to>
      <xdr:col>37</xdr:col>
      <xdr:colOff>219075</xdr:colOff>
      <xdr:row>23</xdr:row>
      <xdr:rowOff>123826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53250" y="2962276"/>
          <a:ext cx="3486150" cy="2266950"/>
        </a:xfrm>
        <a:prstGeom prst="rect">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b="1" u="sng">
              <a:solidFill>
                <a:sysClr val="windowText" lastClr="000000"/>
              </a:solidFill>
              <a:latin typeface="メイリオ" panose="020B0604030504040204" pitchFamily="50" charset="-128"/>
              <a:ea typeface="メイリオ" panose="020B0604030504040204" pitchFamily="50" charset="-128"/>
            </a:rPr>
            <a:t>pool</a:t>
          </a:r>
          <a:r>
            <a:rPr kumimoji="1" lang="ja-JP" altLang="en-US" sz="1000" b="1" u="sng">
              <a:solidFill>
                <a:sysClr val="windowText" lastClr="000000"/>
              </a:solidFill>
              <a:latin typeface="メイリオ" panose="020B0604030504040204" pitchFamily="50" charset="-128"/>
              <a:ea typeface="メイリオ" panose="020B0604030504040204" pitchFamily="50" charset="-128"/>
            </a:rPr>
            <a:t>アドレスの制約事項</a:t>
          </a: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本サービスを複数ご契約いただく場合、契約毎に</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pool</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⑰</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の設定を分けることはできません。</a:t>
          </a: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pool</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アドレスの追加申込を行う場合、他のご契約で</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利用しているイントラ</a:t>
          </a:r>
          <a:r>
            <a:rPr kumimoji="1" lang="en-US" altLang="ja-JP" sz="1000">
              <a:solidFill>
                <a:sysClr val="windowText" lastClr="000000"/>
              </a:solidFill>
              <a:latin typeface="メイリオ" panose="020B0604030504040204" pitchFamily="50" charset="-128"/>
              <a:ea typeface="メイリオ" panose="020B0604030504040204" pitchFamily="50" charset="-128"/>
            </a:rPr>
            <a:t>SSL</a:t>
          </a:r>
          <a:r>
            <a:rPr kumimoji="1" lang="en-US" altLang="ja-JP" sz="100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000">
              <a:solidFill>
                <a:sysClr val="windowText" lastClr="000000"/>
              </a:solidFill>
              <a:latin typeface="メイリオ" panose="020B0604030504040204" pitchFamily="50" charset="-128"/>
              <a:ea typeface="メイリオ" panose="020B0604030504040204" pitchFamily="50" charset="-128"/>
            </a:rPr>
            <a:t>Type-L(D.e-NetWide</a:t>
          </a:r>
          <a:r>
            <a:rPr kumimoji="1" lang="ja-JP" altLang="en-US" sz="1000">
              <a:solidFill>
                <a:sysClr val="windowText" lastClr="000000"/>
              </a:solidFill>
              <a:latin typeface="メイリオ" panose="020B0604030504040204" pitchFamily="50" charset="-128"/>
              <a:ea typeface="メイリオ" panose="020B0604030504040204" pitchFamily="50" charset="-128"/>
            </a:rPr>
            <a:t>接続</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の</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ID</a:t>
          </a:r>
          <a:r>
            <a:rPr kumimoji="1" lang="ja-JP" altLang="en-US" sz="1000">
              <a:solidFill>
                <a:sysClr val="windowText" lastClr="000000"/>
              </a:solidFill>
              <a:latin typeface="メイリオ" panose="020B0604030504040204" pitchFamily="50" charset="-128"/>
              <a:ea typeface="メイリオ" panose="020B0604030504040204" pitchFamily="50" charset="-128"/>
            </a:rPr>
            <a:t>を利用した際も、追加した</a:t>
          </a:r>
          <a:r>
            <a:rPr kumimoji="1" lang="en-US" altLang="ja-JP" sz="1000">
              <a:solidFill>
                <a:sysClr val="windowText" lastClr="000000"/>
              </a:solidFill>
              <a:latin typeface="メイリオ" panose="020B0604030504040204" pitchFamily="50" charset="-128"/>
              <a:ea typeface="メイリオ" panose="020B0604030504040204" pitchFamily="50" charset="-128"/>
            </a:rPr>
            <a:t>IP</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アドレスが</a:t>
          </a:r>
          <a:r>
            <a:rPr kumimoji="1" lang="en-US" altLang="ja-JP" sz="1000">
              <a:solidFill>
                <a:sysClr val="windowText" lastClr="000000"/>
              </a:solidFill>
              <a:latin typeface="メイリオ" panose="020B0604030504040204" pitchFamily="50" charset="-128"/>
              <a:ea typeface="メイリオ" panose="020B0604030504040204" pitchFamily="50" charset="-128"/>
            </a:rPr>
            <a:t>VPN</a:t>
          </a:r>
          <a:r>
            <a:rPr kumimoji="1" lang="ja-JP" altLang="en-US" sz="1000">
              <a:solidFill>
                <a:sysClr val="windowText" lastClr="000000"/>
              </a:solidFill>
              <a:latin typeface="メイリオ" panose="020B0604030504040204" pitchFamily="50" charset="-128"/>
              <a:ea typeface="メイリオ" panose="020B0604030504040204" pitchFamily="50" charset="-128"/>
            </a:rPr>
            <a:t>接続時に</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割り当てられるようになります。</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pool</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アドレスの削除申込を行う場合も同様です。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78441</xdr:colOff>
      <xdr:row>65</xdr:row>
      <xdr:rowOff>89647</xdr:rowOff>
    </xdr:from>
    <xdr:to>
      <xdr:col>36</xdr:col>
      <xdr:colOff>190500</xdr:colOff>
      <xdr:row>75</xdr:row>
      <xdr:rowOff>100853</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354666" y="14139022"/>
          <a:ext cx="9779934" cy="2201956"/>
        </a:xfrm>
        <a:prstGeom prst="roundRect">
          <a:avLst/>
        </a:prstGeom>
        <a:noFill/>
        <a:ln w="28575">
          <a:solidFill>
            <a:srgbClr val="0070C0"/>
          </a:solidFill>
        </a:ln>
      </xdr:spPr>
      <xdr:style>
        <a:lnRef idx="1">
          <a:schemeClr val="accent5"/>
        </a:lnRef>
        <a:fillRef idx="2">
          <a:schemeClr val="accent5"/>
        </a:fillRef>
        <a:effectRef idx="1">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0</xdr:colOff>
      <xdr:row>15</xdr:row>
      <xdr:rowOff>224116</xdr:rowOff>
    </xdr:from>
    <xdr:to>
      <xdr:col>20</xdr:col>
      <xdr:colOff>33618</xdr:colOff>
      <xdr:row>32</xdr:row>
      <xdr:rowOff>212911</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828675" y="3310216"/>
          <a:ext cx="4729443" cy="3722595"/>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a:latin typeface="Meiryo UI" panose="020B0604030504040204" pitchFamily="50" charset="-128"/>
              <a:ea typeface="Meiryo UI" panose="020B0604030504040204" pitchFamily="50" charset="-128"/>
              <a:cs typeface="Meiryo UI" panose="020B0604030504040204" pitchFamily="50" charset="-128"/>
            </a:rPr>
            <a:t>D.e-NetWide</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設備</a:t>
          </a:r>
        </a:p>
      </xdr:txBody>
    </xdr:sp>
    <xdr:clientData/>
  </xdr:twoCellAnchor>
  <xdr:twoCellAnchor>
    <xdr:from>
      <xdr:col>20</xdr:col>
      <xdr:colOff>280146</xdr:colOff>
      <xdr:row>26</xdr:row>
      <xdr:rowOff>0</xdr:rowOff>
    </xdr:from>
    <xdr:to>
      <xdr:col>35</xdr:col>
      <xdr:colOff>11205</xdr:colOff>
      <xdr:row>32</xdr:row>
      <xdr:rowOff>212910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5804646" y="5505450"/>
          <a:ext cx="3874434" cy="1527360"/>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イントラ</a:t>
          </a: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SSL</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設備</a:t>
          </a:r>
        </a:p>
      </xdr:txBody>
    </xdr:sp>
    <xdr:clientData/>
  </xdr:twoCellAnchor>
  <xdr:twoCellAnchor>
    <xdr:from>
      <xdr:col>20</xdr:col>
      <xdr:colOff>280146</xdr:colOff>
      <xdr:row>15</xdr:row>
      <xdr:rowOff>214591</xdr:rowOff>
    </xdr:from>
    <xdr:to>
      <xdr:col>35</xdr:col>
      <xdr:colOff>11205</xdr:colOff>
      <xdr:row>24</xdr:row>
      <xdr:rowOff>212911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5804646" y="3310216"/>
          <a:ext cx="3874434" cy="1969995"/>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a:latin typeface="Meiryo UI" panose="020B0604030504040204" pitchFamily="50" charset="-128"/>
              <a:ea typeface="Meiryo UI" panose="020B0604030504040204" pitchFamily="50" charset="-128"/>
              <a:cs typeface="Meiryo UI" panose="020B0604030504040204" pitchFamily="50" charset="-128"/>
            </a:rPr>
            <a:t>D.e-ComⅡ</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設備</a:t>
          </a:r>
        </a:p>
      </xdr:txBody>
    </xdr:sp>
    <xdr:clientData/>
  </xdr:twoCellAnchor>
  <xdr:twoCellAnchor>
    <xdr:from>
      <xdr:col>5</xdr:col>
      <xdr:colOff>212912</xdr:colOff>
      <xdr:row>27</xdr:row>
      <xdr:rowOff>78440</xdr:rowOff>
    </xdr:from>
    <xdr:to>
      <xdr:col>15</xdr:col>
      <xdr:colOff>67235</xdr:colOff>
      <xdr:row>42</xdr:row>
      <xdr:rowOff>134471</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613647" y="5916705"/>
          <a:ext cx="2655794" cy="3417795"/>
        </a:xfrm>
        <a:prstGeom prst="rect">
          <a:avLst/>
        </a:prstGeom>
        <a:solidFill>
          <a:srgbClr val="FFFF99">
            <a:alpha val="25098"/>
          </a:srgbClr>
        </a:solidFill>
        <a:ln>
          <a:solidFill>
            <a:srgbClr val="FFFF00"/>
          </a:solidFill>
        </a:ln>
      </xdr:spPr>
      <xdr:style>
        <a:lnRef idx="1">
          <a:schemeClr val="accent5"/>
        </a:lnRef>
        <a:fillRef idx="2">
          <a:schemeClr val="accent5"/>
        </a:fillRef>
        <a:effectRef idx="1">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21</xdr:col>
      <xdr:colOff>33617</xdr:colOff>
      <xdr:row>17</xdr:row>
      <xdr:rowOff>89646</xdr:rowOff>
    </xdr:from>
    <xdr:to>
      <xdr:col>34</xdr:col>
      <xdr:colOff>257734</xdr:colOff>
      <xdr:row>24</xdr:row>
      <xdr:rowOff>100852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5834342" y="3623421"/>
          <a:ext cx="3815042" cy="1544731"/>
        </a:xfrm>
        <a:prstGeom prst="rect">
          <a:avLst/>
        </a:prstGeom>
        <a:solidFill>
          <a:srgbClr val="FFFF99">
            <a:alpha val="25098"/>
          </a:srgbClr>
        </a:solidFill>
        <a:ln>
          <a:solidFill>
            <a:srgbClr val="FFFF00"/>
          </a:solidFill>
        </a:ln>
      </xdr:spPr>
      <xdr:style>
        <a:lnRef idx="1">
          <a:schemeClr val="accent5"/>
        </a:lnRef>
        <a:fillRef idx="2">
          <a:schemeClr val="accent5"/>
        </a:fillRef>
        <a:effectRef idx="1">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22412</xdr:colOff>
      <xdr:row>12</xdr:row>
      <xdr:rowOff>0</xdr:rowOff>
    </xdr:from>
    <xdr:to>
      <xdr:col>35</xdr:col>
      <xdr:colOff>268941</xdr:colOff>
      <xdr:row>15</xdr:row>
      <xdr:rowOff>67235</xdr:rowOff>
    </xdr:to>
    <xdr:sp macro="" textlink="">
      <xdr:nvSpPr>
        <xdr:cNvPr id="8" name="雲 7">
          <a:extLst>
            <a:ext uri="{FF2B5EF4-FFF2-40B4-BE49-F238E27FC236}">
              <a16:creationId xmlns:a16="http://schemas.microsoft.com/office/drawing/2014/main" id="{00000000-0008-0000-0500-000008000000}"/>
            </a:ext>
          </a:extLst>
        </xdr:cNvPr>
        <xdr:cNvSpPr/>
      </xdr:nvSpPr>
      <xdr:spPr>
        <a:xfrm>
          <a:off x="574862" y="2438400"/>
          <a:ext cx="9361954" cy="724460"/>
        </a:xfrm>
        <a:prstGeom prst="cloud">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ATI</a:t>
          </a:r>
          <a:endParaRPr kumimoji="1" lang="ja-JP" altLang="en-US"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196051</xdr:colOff>
      <xdr:row>28</xdr:row>
      <xdr:rowOff>145677</xdr:rowOff>
    </xdr:from>
    <xdr:to>
      <xdr:col>12</xdr:col>
      <xdr:colOff>106507</xdr:colOff>
      <xdr:row>31</xdr:row>
      <xdr:rowOff>188765</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437227" y="6208059"/>
          <a:ext cx="1031045" cy="71544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集約</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R</a:t>
          </a:r>
        </a:p>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Cisco</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179292</xdr:colOff>
      <xdr:row>17</xdr:row>
      <xdr:rowOff>218514</xdr:rowOff>
    </xdr:from>
    <xdr:to>
      <xdr:col>15</xdr:col>
      <xdr:colOff>22412</xdr:colOff>
      <xdr:row>19</xdr:row>
      <xdr:rowOff>128870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1836642" y="3752289"/>
          <a:ext cx="2329145" cy="348506"/>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ATI</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接続</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R</a:t>
          </a:r>
        </a:p>
      </xdr:txBody>
    </xdr:sp>
    <xdr:clientData/>
  </xdr:twoCellAnchor>
  <xdr:twoCellAnchor>
    <xdr:from>
      <xdr:col>4</xdr:col>
      <xdr:colOff>246531</xdr:colOff>
      <xdr:row>20</xdr:row>
      <xdr:rowOff>196101</xdr:rowOff>
    </xdr:from>
    <xdr:to>
      <xdr:col>10</xdr:col>
      <xdr:colOff>13062</xdr:colOff>
      <xdr:row>22</xdr:row>
      <xdr:rowOff>106457</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351431" y="4387101"/>
          <a:ext cx="1423881" cy="348506"/>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Sm@rtWall</a:t>
          </a:r>
        </a:p>
      </xdr:txBody>
    </xdr:sp>
    <xdr:clientData/>
  </xdr:twoCellAnchor>
  <xdr:twoCellAnchor>
    <xdr:from>
      <xdr:col>11</xdr:col>
      <xdr:colOff>168085</xdr:colOff>
      <xdr:row>20</xdr:row>
      <xdr:rowOff>196101</xdr:rowOff>
    </xdr:from>
    <xdr:to>
      <xdr:col>18</xdr:col>
      <xdr:colOff>33616</xdr:colOff>
      <xdr:row>22</xdr:row>
      <xdr:rowOff>106457</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3206560" y="4387101"/>
          <a:ext cx="1799106" cy="348506"/>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セキュリティ共通基盤</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21</xdr:col>
      <xdr:colOff>153269</xdr:colOff>
      <xdr:row>19</xdr:row>
      <xdr:rowOff>78443</xdr:rowOff>
    </xdr:from>
    <xdr:to>
      <xdr:col>24</xdr:col>
      <xdr:colOff>22412</xdr:colOff>
      <xdr:row>22</xdr:row>
      <xdr:rowOff>132736</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5953994" y="4050368"/>
          <a:ext cx="697818" cy="7115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アプリ</a:t>
          </a:r>
        </a:p>
      </xdr:txBody>
    </xdr:sp>
    <xdr:clientData/>
  </xdr:twoCellAnchor>
  <xdr:twoCellAnchor>
    <xdr:from>
      <xdr:col>24</xdr:col>
      <xdr:colOff>231711</xdr:colOff>
      <xdr:row>19</xdr:row>
      <xdr:rowOff>78443</xdr:rowOff>
    </xdr:from>
    <xdr:to>
      <xdr:col>27</xdr:col>
      <xdr:colOff>224117</xdr:colOff>
      <xdr:row>22</xdr:row>
      <xdr:rowOff>132736</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6861111" y="4050368"/>
          <a:ext cx="821081" cy="7115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DHCP</a:t>
          </a:r>
        </a:p>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サーバ</a:t>
          </a:r>
        </a:p>
      </xdr:txBody>
    </xdr:sp>
    <xdr:clientData/>
  </xdr:twoCellAnchor>
  <xdr:twoCellAnchor>
    <xdr:from>
      <xdr:col>28</xdr:col>
      <xdr:colOff>108445</xdr:colOff>
      <xdr:row>19</xdr:row>
      <xdr:rowOff>78443</xdr:rowOff>
    </xdr:from>
    <xdr:to>
      <xdr:col>31</xdr:col>
      <xdr:colOff>44823</xdr:colOff>
      <xdr:row>22</xdr:row>
      <xdr:rowOff>132736</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7842745" y="4050368"/>
          <a:ext cx="765053" cy="7115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DNS</a:t>
          </a:r>
        </a:p>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サーバ</a:t>
          </a:r>
        </a:p>
      </xdr:txBody>
    </xdr:sp>
    <xdr:clientData/>
  </xdr:twoCellAnchor>
  <xdr:twoCellAnchor>
    <xdr:from>
      <xdr:col>31</xdr:col>
      <xdr:colOff>186887</xdr:colOff>
      <xdr:row>19</xdr:row>
      <xdr:rowOff>78443</xdr:rowOff>
    </xdr:from>
    <xdr:to>
      <xdr:col>34</xdr:col>
      <xdr:colOff>145676</xdr:colOff>
      <xdr:row>22</xdr:row>
      <xdr:rowOff>132736</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8749862" y="4050368"/>
          <a:ext cx="787464" cy="7115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Proxy</a:t>
          </a:r>
        </a:p>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サーバ</a:t>
          </a:r>
        </a:p>
      </xdr:txBody>
    </xdr:sp>
    <xdr:clientData/>
  </xdr:twoCellAnchor>
  <xdr:twoCellAnchor>
    <xdr:from>
      <xdr:col>22</xdr:col>
      <xdr:colOff>224117</xdr:colOff>
      <xdr:row>28</xdr:row>
      <xdr:rowOff>145677</xdr:rowOff>
    </xdr:from>
    <xdr:to>
      <xdr:col>25</xdr:col>
      <xdr:colOff>22415</xdr:colOff>
      <xdr:row>31</xdr:row>
      <xdr:rowOff>188765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6301067" y="6089277"/>
          <a:ext cx="626973" cy="700313"/>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ACL</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25</xdr:col>
      <xdr:colOff>33619</xdr:colOff>
      <xdr:row>28</xdr:row>
      <xdr:rowOff>145677</xdr:rowOff>
    </xdr:from>
    <xdr:to>
      <xdr:col>31</xdr:col>
      <xdr:colOff>179296</xdr:colOff>
      <xdr:row>31</xdr:row>
      <xdr:rowOff>188765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6939244" y="6089277"/>
          <a:ext cx="1803027" cy="700313"/>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SSL-VPN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装置</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F5</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212912</xdr:colOff>
      <xdr:row>24</xdr:row>
      <xdr:rowOff>-1</xdr:rowOff>
    </xdr:from>
    <xdr:to>
      <xdr:col>34</xdr:col>
      <xdr:colOff>145676</xdr:colOff>
      <xdr:row>24</xdr:row>
      <xdr:rowOff>-1</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1041587" y="5067299"/>
          <a:ext cx="8495739" cy="0"/>
        </a:xfrm>
        <a:prstGeom prst="line">
          <a:avLst/>
        </a:prstGeom>
        <a:ln w="571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123264</xdr:colOff>
      <xdr:row>30</xdr:row>
      <xdr:rowOff>55162</xdr:rowOff>
    </xdr:from>
    <xdr:to>
      <xdr:col>22</xdr:col>
      <xdr:colOff>224117</xdr:colOff>
      <xdr:row>30</xdr:row>
      <xdr:rowOff>55163</xdr:rowOff>
    </xdr:to>
    <xdr:cxnSp macro="">
      <xdr:nvCxnSpPr>
        <xdr:cNvPr id="21" name="直線コネクタ 20">
          <a:extLst>
            <a:ext uri="{FF2B5EF4-FFF2-40B4-BE49-F238E27FC236}">
              <a16:creationId xmlns:a16="http://schemas.microsoft.com/office/drawing/2014/main" id="{00000000-0008-0000-0500-000015000000}"/>
            </a:ext>
          </a:extLst>
        </xdr:cNvPr>
        <xdr:cNvCxnSpPr>
          <a:endCxn id="18" idx="1"/>
        </xdr:cNvCxnSpPr>
      </xdr:nvCxnSpPr>
      <xdr:spPr>
        <a:xfrm flipV="1">
          <a:off x="3485029" y="6565780"/>
          <a:ext cx="2902323" cy="1"/>
        </a:xfrm>
        <a:prstGeom prst="line">
          <a:avLst/>
        </a:prstGeom>
        <a:ln w="571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100851</xdr:colOff>
      <xdr:row>24</xdr:row>
      <xdr:rowOff>11205</xdr:rowOff>
    </xdr:from>
    <xdr:to>
      <xdr:col>9</xdr:col>
      <xdr:colOff>100851</xdr:colOff>
      <xdr:row>28</xdr:row>
      <xdr:rowOff>156884</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flipV="1">
          <a:off x="2622175" y="5177117"/>
          <a:ext cx="0" cy="1042149"/>
        </a:xfrm>
        <a:prstGeom prst="line">
          <a:avLst/>
        </a:prstGeom>
        <a:ln w="571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257735</xdr:colOff>
      <xdr:row>22</xdr:row>
      <xdr:rowOff>134475</xdr:rowOff>
    </xdr:from>
    <xdr:to>
      <xdr:col>22</xdr:col>
      <xdr:colOff>257736</xdr:colOff>
      <xdr:row>24</xdr:row>
      <xdr:rowOff>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6334685" y="4763625"/>
          <a:ext cx="1" cy="303675"/>
        </a:xfrm>
        <a:prstGeom prst="line">
          <a:avLst/>
        </a:prstGeom>
        <a:ln w="571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100851</xdr:colOff>
      <xdr:row>22</xdr:row>
      <xdr:rowOff>134475</xdr:rowOff>
    </xdr:from>
    <xdr:to>
      <xdr:col>26</xdr:col>
      <xdr:colOff>100852</xdr:colOff>
      <xdr:row>24</xdr:row>
      <xdr:rowOff>0</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V="1">
          <a:off x="7282701" y="4763625"/>
          <a:ext cx="1" cy="303675"/>
        </a:xfrm>
        <a:prstGeom prst="line">
          <a:avLst/>
        </a:prstGeom>
        <a:ln w="571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224115</xdr:colOff>
      <xdr:row>22</xdr:row>
      <xdr:rowOff>134475</xdr:rowOff>
    </xdr:from>
    <xdr:to>
      <xdr:col>29</xdr:col>
      <xdr:colOff>224116</xdr:colOff>
      <xdr:row>24</xdr:row>
      <xdr:rowOff>0</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flipV="1">
          <a:off x="8234640" y="4763625"/>
          <a:ext cx="1" cy="303675"/>
        </a:xfrm>
        <a:prstGeom prst="line">
          <a:avLst/>
        </a:prstGeom>
        <a:ln w="571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22409</xdr:colOff>
      <xdr:row>22</xdr:row>
      <xdr:rowOff>134475</xdr:rowOff>
    </xdr:from>
    <xdr:to>
      <xdr:col>33</xdr:col>
      <xdr:colOff>22410</xdr:colOff>
      <xdr:row>24</xdr:row>
      <xdr:rowOff>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flipV="1">
          <a:off x="9137834" y="4763625"/>
          <a:ext cx="1" cy="303675"/>
        </a:xfrm>
        <a:prstGeom prst="line">
          <a:avLst/>
        </a:prstGeom>
        <a:ln w="571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212912</xdr:colOff>
      <xdr:row>25</xdr:row>
      <xdr:rowOff>89647</xdr:rowOff>
    </xdr:from>
    <xdr:to>
      <xdr:col>18</xdr:col>
      <xdr:colOff>190500</xdr:colOff>
      <xdr:row>25</xdr:row>
      <xdr:rowOff>89647</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a:off x="1041587" y="5376022"/>
          <a:ext cx="4120963" cy="0"/>
        </a:xfrm>
        <a:prstGeom prst="line">
          <a:avLst/>
        </a:prstGeom>
        <a:ln w="57150">
          <a:solidFill>
            <a:schemeClr val="accent4">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117662</xdr:colOff>
      <xdr:row>22</xdr:row>
      <xdr:rowOff>112059</xdr:rowOff>
    </xdr:from>
    <xdr:to>
      <xdr:col>8</xdr:col>
      <xdr:colOff>117662</xdr:colOff>
      <xdr:row>25</xdr:row>
      <xdr:rowOff>89648</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a:off x="2327462" y="4741209"/>
          <a:ext cx="0" cy="634814"/>
        </a:xfrm>
        <a:prstGeom prst="line">
          <a:avLst/>
        </a:prstGeom>
        <a:ln w="57150">
          <a:solidFill>
            <a:schemeClr val="accent4">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95250</xdr:colOff>
      <xdr:row>22</xdr:row>
      <xdr:rowOff>123265</xdr:rowOff>
    </xdr:from>
    <xdr:to>
      <xdr:col>13</xdr:col>
      <xdr:colOff>95250</xdr:colOff>
      <xdr:row>25</xdr:row>
      <xdr:rowOff>89648</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3686175" y="4752415"/>
          <a:ext cx="0" cy="623608"/>
        </a:xfrm>
        <a:prstGeom prst="line">
          <a:avLst/>
        </a:prstGeom>
        <a:ln w="57150">
          <a:solidFill>
            <a:schemeClr val="accent4">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106456</xdr:colOff>
      <xdr:row>19</xdr:row>
      <xdr:rowOff>140072</xdr:rowOff>
    </xdr:from>
    <xdr:to>
      <xdr:col>8</xdr:col>
      <xdr:colOff>106456</xdr:colOff>
      <xdr:row>20</xdr:row>
      <xdr:rowOff>190500</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316256" y="4111997"/>
          <a:ext cx="0" cy="269503"/>
        </a:xfrm>
        <a:prstGeom prst="line">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84044</xdr:colOff>
      <xdr:row>19</xdr:row>
      <xdr:rowOff>140072</xdr:rowOff>
    </xdr:from>
    <xdr:to>
      <xdr:col>13</xdr:col>
      <xdr:colOff>84044</xdr:colOff>
      <xdr:row>20</xdr:row>
      <xdr:rowOff>190500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3674969" y="4111997"/>
          <a:ext cx="0" cy="269503"/>
        </a:xfrm>
        <a:prstGeom prst="line">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240926</xdr:colOff>
      <xdr:row>15</xdr:row>
      <xdr:rowOff>11206</xdr:rowOff>
    </xdr:from>
    <xdr:to>
      <xdr:col>10</xdr:col>
      <xdr:colOff>240926</xdr:colOff>
      <xdr:row>17</xdr:row>
      <xdr:rowOff>201706</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3003176" y="3106831"/>
          <a:ext cx="0" cy="628650"/>
        </a:xfrm>
        <a:prstGeom prst="line">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151279</xdr:colOff>
      <xdr:row>31</xdr:row>
      <xdr:rowOff>188765</xdr:rowOff>
    </xdr:from>
    <xdr:to>
      <xdr:col>10</xdr:col>
      <xdr:colOff>151279</xdr:colOff>
      <xdr:row>38</xdr:row>
      <xdr:rowOff>214649</xdr:rowOff>
    </xdr:to>
    <xdr:cxnSp macro="">
      <xdr:nvCxnSpPr>
        <xdr:cNvPr id="34" name="直線コネクタ 33">
          <a:extLst>
            <a:ext uri="{FF2B5EF4-FFF2-40B4-BE49-F238E27FC236}">
              <a16:creationId xmlns:a16="http://schemas.microsoft.com/office/drawing/2014/main" id="{00000000-0008-0000-0500-000022000000}"/>
            </a:ext>
          </a:extLst>
        </xdr:cNvPr>
        <xdr:cNvCxnSpPr>
          <a:stCxn id="9" idx="2"/>
          <a:endCxn id="39" idx="0"/>
        </xdr:cNvCxnSpPr>
      </xdr:nvCxnSpPr>
      <xdr:spPr>
        <a:xfrm>
          <a:off x="2952750" y="6923500"/>
          <a:ext cx="0" cy="1594708"/>
        </a:xfrm>
        <a:prstGeom prst="line">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257737</xdr:colOff>
      <xdr:row>33</xdr:row>
      <xdr:rowOff>156882</xdr:rowOff>
    </xdr:from>
    <xdr:to>
      <xdr:col>14</xdr:col>
      <xdr:colOff>246529</xdr:colOff>
      <xdr:row>37</xdr:row>
      <xdr:rowOff>0</xdr:rowOff>
    </xdr:to>
    <xdr:sp macro="" textlink="">
      <xdr:nvSpPr>
        <xdr:cNvPr id="35" name="雲 34">
          <a:extLst>
            <a:ext uri="{FF2B5EF4-FFF2-40B4-BE49-F238E27FC236}">
              <a16:creationId xmlns:a16="http://schemas.microsoft.com/office/drawing/2014/main" id="{00000000-0008-0000-0500-000023000000}"/>
            </a:ext>
          </a:extLst>
        </xdr:cNvPr>
        <xdr:cNvSpPr/>
      </xdr:nvSpPr>
      <xdr:spPr>
        <a:xfrm>
          <a:off x="1658472" y="7339853"/>
          <a:ext cx="2510116" cy="739588"/>
        </a:xfrm>
        <a:prstGeom prst="cloud">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専用線</a:t>
          </a:r>
        </a:p>
      </xdr:txBody>
    </xdr:sp>
    <xdr:clientData/>
  </xdr:twoCellAnchor>
  <xdr:twoCellAnchor>
    <xdr:from>
      <xdr:col>11</xdr:col>
      <xdr:colOff>207308</xdr:colOff>
      <xdr:row>25</xdr:row>
      <xdr:rowOff>72837</xdr:rowOff>
    </xdr:from>
    <xdr:to>
      <xdr:col>11</xdr:col>
      <xdr:colOff>207308</xdr:colOff>
      <xdr:row>28</xdr:row>
      <xdr:rowOff>145677</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3288926" y="5462866"/>
          <a:ext cx="0" cy="745193"/>
        </a:xfrm>
        <a:prstGeom prst="line">
          <a:avLst/>
        </a:prstGeom>
        <a:ln w="57150">
          <a:solidFill>
            <a:schemeClr val="accent4">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235326</xdr:colOff>
      <xdr:row>38</xdr:row>
      <xdr:rowOff>212911</xdr:rowOff>
    </xdr:from>
    <xdr:to>
      <xdr:col>30</xdr:col>
      <xdr:colOff>1</xdr:colOff>
      <xdr:row>41</xdr:row>
      <xdr:rowOff>179294</xdr:rowOff>
    </xdr:to>
    <xdr:pic>
      <xdr:nvPicPr>
        <xdr:cNvPr id="38" name="Picture 31" descr="paso03">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7176" y="8347261"/>
          <a:ext cx="869575" cy="623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196051</xdr:colOff>
      <xdr:row>38</xdr:row>
      <xdr:rowOff>214649</xdr:rowOff>
    </xdr:from>
    <xdr:to>
      <xdr:col>12</xdr:col>
      <xdr:colOff>106507</xdr:colOff>
      <xdr:row>42</xdr:row>
      <xdr:rowOff>44824</xdr:rowOff>
    </xdr:to>
    <xdr:sp macro="" textlink="">
      <xdr:nvSpPr>
        <xdr:cNvPr id="39" name="正方形/長方形 38">
          <a:extLst>
            <a:ext uri="{FF2B5EF4-FFF2-40B4-BE49-F238E27FC236}">
              <a16:creationId xmlns:a16="http://schemas.microsoft.com/office/drawing/2014/main" id="{00000000-0008-0000-0500-000027000000}"/>
            </a:ext>
          </a:extLst>
        </xdr:cNvPr>
        <xdr:cNvSpPr/>
      </xdr:nvSpPr>
      <xdr:spPr>
        <a:xfrm>
          <a:off x="2437227" y="8518208"/>
          <a:ext cx="1031045" cy="72664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CE</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ルータ</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Cisco</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22</xdr:col>
      <xdr:colOff>44825</xdr:colOff>
      <xdr:row>41</xdr:row>
      <xdr:rowOff>190500</xdr:rowOff>
    </xdr:from>
    <xdr:ext cx="3500574" cy="346377"/>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6121775" y="8982075"/>
          <a:ext cx="350057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イントラ</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SSL</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Type-L(D.e-NetWide</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接続</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利用端末</a:t>
          </a:r>
        </a:p>
      </xdr:txBody>
    </xdr:sp>
    <xdr:clientData/>
  </xdr:oneCellAnchor>
  <xdr:twoCellAnchor>
    <xdr:from>
      <xdr:col>2</xdr:col>
      <xdr:colOff>100854</xdr:colOff>
      <xdr:row>42</xdr:row>
      <xdr:rowOff>212911</xdr:rowOff>
    </xdr:from>
    <xdr:to>
      <xdr:col>21</xdr:col>
      <xdr:colOff>145677</xdr:colOff>
      <xdr:row>46</xdr:row>
      <xdr:rowOff>44823</xdr:rowOff>
    </xdr:to>
    <xdr:sp macro="" textlink="">
      <xdr:nvSpPr>
        <xdr:cNvPr id="42" name="線吹き出し 1 (枠付き) 41">
          <a:extLst>
            <a:ext uri="{FF2B5EF4-FFF2-40B4-BE49-F238E27FC236}">
              <a16:creationId xmlns:a16="http://schemas.microsoft.com/office/drawing/2014/main" id="{00000000-0008-0000-0500-00002A000000}"/>
            </a:ext>
          </a:extLst>
        </xdr:cNvPr>
        <xdr:cNvSpPr/>
      </xdr:nvSpPr>
      <xdr:spPr>
        <a:xfrm>
          <a:off x="661148" y="9412940"/>
          <a:ext cx="5367617" cy="728383"/>
        </a:xfrm>
        <a:prstGeom prst="borderCallout1">
          <a:avLst>
            <a:gd name="adj1" fmla="val 1420"/>
            <a:gd name="adj2" fmla="val 13335"/>
            <a:gd name="adj3" fmla="val -376919"/>
            <a:gd name="adj4" fmla="val 36068"/>
          </a:avLst>
        </a:prstGeom>
        <a:ln w="28575">
          <a:solidFill>
            <a:srgbClr val="FF5050"/>
          </a:solidFill>
          <a:headEnd type="none" w="med" len="med"/>
          <a:tailEnd type="arrow" w="med" len="med"/>
        </a:ln>
      </xdr:spPr>
      <xdr:style>
        <a:lnRef idx="1">
          <a:schemeClr val="accent2"/>
        </a:lnRef>
        <a:fillRef idx="2">
          <a:schemeClr val="accent2"/>
        </a:fillRef>
        <a:effectRef idx="1">
          <a:schemeClr val="accent2"/>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200">
              <a:latin typeface="Meiryo UI" panose="020B0604030504040204" pitchFamily="50" charset="-128"/>
              <a:ea typeface="Meiryo UI" panose="020B0604030504040204" pitchFamily="50" charset="-128"/>
              <a:cs typeface="Meiryo UI" panose="020B0604030504040204" pitchFamily="50" charset="-128"/>
            </a:rPr>
            <a:t>D.e-NetWide</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網との経路交換をするために、</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本サービスの標準構成では</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TS</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のアクセス</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GW</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を利用している必要があります。</a:t>
          </a:r>
        </a:p>
      </xdr:txBody>
    </xdr:sp>
    <xdr:clientData/>
  </xdr:twoCellAnchor>
  <xdr:oneCellAnchor>
    <xdr:from>
      <xdr:col>29</xdr:col>
      <xdr:colOff>44821</xdr:colOff>
      <xdr:row>18</xdr:row>
      <xdr:rowOff>12887</xdr:rowOff>
    </xdr:from>
    <xdr:ext cx="338554" cy="346377"/>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8055346" y="3765737"/>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⑧</a:t>
          </a:r>
        </a:p>
      </xdr:txBody>
    </xdr:sp>
    <xdr:clientData/>
  </xdr:oneCellAnchor>
  <xdr:oneCellAnchor>
    <xdr:from>
      <xdr:col>32</xdr:col>
      <xdr:colOff>44820</xdr:colOff>
      <xdr:row>18</xdr:row>
      <xdr:rowOff>12887</xdr:rowOff>
    </xdr:from>
    <xdr:ext cx="546175" cy="346377"/>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9009526" y="3834093"/>
          <a:ext cx="546175"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⑨</a:t>
          </a:r>
          <a:r>
            <a:rPr kumimoji="1" lang="en-US" altLang="ja-JP" sz="1200" b="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⑲</a:t>
          </a:r>
          <a:endParaRPr kumimoji="1" lang="ja-JP" altLang="en-US" sz="1200" b="1">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224116</xdr:colOff>
      <xdr:row>18</xdr:row>
      <xdr:rowOff>12887</xdr:rowOff>
    </xdr:from>
    <xdr:ext cx="338554" cy="346377"/>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7129741" y="3765737"/>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⑱</a:t>
          </a:r>
        </a:p>
      </xdr:txBody>
    </xdr:sp>
    <xdr:clientData/>
  </xdr:oneCellAnchor>
  <xdr:oneCellAnchor>
    <xdr:from>
      <xdr:col>7</xdr:col>
      <xdr:colOff>235320</xdr:colOff>
      <xdr:row>26</xdr:row>
      <xdr:rowOff>169771</xdr:rowOff>
    </xdr:from>
    <xdr:ext cx="338554" cy="346377"/>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2196349" y="5783918"/>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⑮</a:t>
          </a:r>
        </a:p>
      </xdr:txBody>
    </xdr:sp>
    <xdr:clientData/>
  </xdr:oneCellAnchor>
  <xdr:twoCellAnchor editAs="oneCell">
    <xdr:from>
      <xdr:col>22</xdr:col>
      <xdr:colOff>229264</xdr:colOff>
      <xdr:row>27</xdr:row>
      <xdr:rowOff>218056</xdr:rowOff>
    </xdr:from>
    <xdr:to>
      <xdr:col>23</xdr:col>
      <xdr:colOff>276112</xdr:colOff>
      <xdr:row>29</xdr:row>
      <xdr:rowOff>96816</xdr:rowOff>
    </xdr:to>
    <xdr:pic>
      <xdr:nvPicPr>
        <xdr:cNvPr id="47" name="図 46">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stretch>
          <a:fillRect/>
        </a:stretch>
      </xdr:blipFill>
      <xdr:spPr>
        <a:xfrm>
          <a:off x="6306214" y="5942581"/>
          <a:ext cx="323073" cy="316910"/>
        </a:xfrm>
        <a:prstGeom prst="rect">
          <a:avLst/>
        </a:prstGeom>
      </xdr:spPr>
    </xdr:pic>
    <xdr:clientData/>
  </xdr:twoCellAnchor>
  <xdr:oneCellAnchor>
    <xdr:from>
      <xdr:col>23</xdr:col>
      <xdr:colOff>201705</xdr:colOff>
      <xdr:row>27</xdr:row>
      <xdr:rowOff>113740</xdr:rowOff>
    </xdr:from>
    <xdr:ext cx="338554" cy="346377"/>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6554880" y="5838265"/>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⑪</a:t>
          </a:r>
        </a:p>
      </xdr:txBody>
    </xdr:sp>
    <xdr:clientData/>
  </xdr:oneCellAnchor>
  <xdr:oneCellAnchor>
    <xdr:from>
      <xdr:col>5</xdr:col>
      <xdr:colOff>268938</xdr:colOff>
      <xdr:row>27</xdr:row>
      <xdr:rowOff>147358</xdr:rowOff>
    </xdr:from>
    <xdr:ext cx="338554" cy="346377"/>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669673" y="5985623"/>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⑩</a:t>
          </a:r>
        </a:p>
      </xdr:txBody>
    </xdr:sp>
    <xdr:clientData/>
  </xdr:oneCellAnchor>
  <xdr:oneCellAnchor>
    <xdr:from>
      <xdr:col>21</xdr:col>
      <xdr:colOff>89644</xdr:colOff>
      <xdr:row>17</xdr:row>
      <xdr:rowOff>136151</xdr:rowOff>
    </xdr:from>
    <xdr:ext cx="338554" cy="346377"/>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5890369" y="3669926"/>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⑩</a:t>
          </a:r>
        </a:p>
      </xdr:txBody>
    </xdr:sp>
    <xdr:clientData/>
  </xdr:oneCellAnchor>
  <xdr:twoCellAnchor>
    <xdr:from>
      <xdr:col>9</xdr:col>
      <xdr:colOff>212911</xdr:colOff>
      <xdr:row>23</xdr:row>
      <xdr:rowOff>67235</xdr:rowOff>
    </xdr:from>
    <xdr:to>
      <xdr:col>22</xdr:col>
      <xdr:colOff>168089</xdr:colOff>
      <xdr:row>28</xdr:row>
      <xdr:rowOff>134471</xdr:rowOff>
    </xdr:to>
    <xdr:sp macro="" textlink="">
      <xdr:nvSpPr>
        <xdr:cNvPr id="51" name="フリーフォーム 50">
          <a:extLst>
            <a:ext uri="{FF2B5EF4-FFF2-40B4-BE49-F238E27FC236}">
              <a16:creationId xmlns:a16="http://schemas.microsoft.com/office/drawing/2014/main" id="{00000000-0008-0000-0500-000033000000}"/>
            </a:ext>
          </a:extLst>
        </xdr:cNvPr>
        <xdr:cNvSpPr/>
      </xdr:nvSpPr>
      <xdr:spPr>
        <a:xfrm>
          <a:off x="2734235" y="5009029"/>
          <a:ext cx="3597089" cy="1187824"/>
        </a:xfrm>
        <a:custGeom>
          <a:avLst/>
          <a:gdLst>
            <a:gd name="connsiteX0" fmla="*/ 54191 w 1365279"/>
            <a:gd name="connsiteY0" fmla="*/ 1176618 h 1176618"/>
            <a:gd name="connsiteX1" fmla="*/ 155044 w 1365279"/>
            <a:gd name="connsiteY1" fmla="*/ 369794 h 1176618"/>
            <a:gd name="connsiteX2" fmla="*/ 1365279 w 1365279"/>
            <a:gd name="connsiteY2" fmla="*/ 0 h 1176618"/>
            <a:gd name="connsiteX0" fmla="*/ 39356 w 1395268"/>
            <a:gd name="connsiteY0" fmla="*/ 1187824 h 1187824"/>
            <a:gd name="connsiteX1" fmla="*/ 185033 w 1395268"/>
            <a:gd name="connsiteY1" fmla="*/ 369794 h 1187824"/>
            <a:gd name="connsiteX2" fmla="*/ 1395268 w 1395268"/>
            <a:gd name="connsiteY2" fmla="*/ 0 h 1187824"/>
            <a:gd name="connsiteX0" fmla="*/ 19861 w 1375773"/>
            <a:gd name="connsiteY0" fmla="*/ 1187824 h 1187824"/>
            <a:gd name="connsiteX1" fmla="*/ 165538 w 1375773"/>
            <a:gd name="connsiteY1" fmla="*/ 369794 h 1187824"/>
            <a:gd name="connsiteX2" fmla="*/ 1375773 w 1375773"/>
            <a:gd name="connsiteY2" fmla="*/ 0 h 1187824"/>
            <a:gd name="connsiteX0" fmla="*/ 11211 w 1367123"/>
            <a:gd name="connsiteY0" fmla="*/ 1187824 h 1187824"/>
            <a:gd name="connsiteX1" fmla="*/ 156888 w 1367123"/>
            <a:gd name="connsiteY1" fmla="*/ 369794 h 1187824"/>
            <a:gd name="connsiteX2" fmla="*/ 1367123 w 1367123"/>
            <a:gd name="connsiteY2" fmla="*/ 0 h 1187824"/>
            <a:gd name="connsiteX0" fmla="*/ 11211 w 1367123"/>
            <a:gd name="connsiteY0" fmla="*/ 1187824 h 1187824"/>
            <a:gd name="connsiteX1" fmla="*/ 156888 w 1367123"/>
            <a:gd name="connsiteY1" fmla="*/ 369794 h 1187824"/>
            <a:gd name="connsiteX2" fmla="*/ 1367123 w 1367123"/>
            <a:gd name="connsiteY2" fmla="*/ 0 h 1187824"/>
            <a:gd name="connsiteX0" fmla="*/ 6698 w 1385022"/>
            <a:gd name="connsiteY0" fmla="*/ 1187824 h 1187824"/>
            <a:gd name="connsiteX1" fmla="*/ 174787 w 1385022"/>
            <a:gd name="connsiteY1" fmla="*/ 369794 h 1187824"/>
            <a:gd name="connsiteX2" fmla="*/ 1385022 w 1385022"/>
            <a:gd name="connsiteY2" fmla="*/ 0 h 1187824"/>
            <a:gd name="connsiteX0" fmla="*/ 0 w 1378324"/>
            <a:gd name="connsiteY0" fmla="*/ 1187824 h 1187824"/>
            <a:gd name="connsiteX1" fmla="*/ 168089 w 1378324"/>
            <a:gd name="connsiteY1" fmla="*/ 369794 h 1187824"/>
            <a:gd name="connsiteX2" fmla="*/ 1378324 w 1378324"/>
            <a:gd name="connsiteY2" fmla="*/ 0 h 1187824"/>
            <a:gd name="connsiteX0" fmla="*/ 0 w 1378324"/>
            <a:gd name="connsiteY0" fmla="*/ 1187824 h 1187824"/>
            <a:gd name="connsiteX1" fmla="*/ 168089 w 1378324"/>
            <a:gd name="connsiteY1" fmla="*/ 369794 h 1187824"/>
            <a:gd name="connsiteX2" fmla="*/ 1378324 w 1378324"/>
            <a:gd name="connsiteY2" fmla="*/ 0 h 1187824"/>
            <a:gd name="connsiteX0" fmla="*/ 0 w 1378324"/>
            <a:gd name="connsiteY0" fmla="*/ 1187824 h 1187824"/>
            <a:gd name="connsiteX1" fmla="*/ 168089 w 1378324"/>
            <a:gd name="connsiteY1" fmla="*/ 369794 h 1187824"/>
            <a:gd name="connsiteX2" fmla="*/ 1378324 w 1378324"/>
            <a:gd name="connsiteY2" fmla="*/ 0 h 1187824"/>
            <a:gd name="connsiteX0" fmla="*/ 0 w 1378324"/>
            <a:gd name="connsiteY0" fmla="*/ 1187824 h 1187824"/>
            <a:gd name="connsiteX1" fmla="*/ 105336 w 1378324"/>
            <a:gd name="connsiteY1" fmla="*/ 324970 h 1187824"/>
            <a:gd name="connsiteX2" fmla="*/ 1378324 w 1378324"/>
            <a:gd name="connsiteY2" fmla="*/ 0 h 1187824"/>
            <a:gd name="connsiteX0" fmla="*/ 0 w 1378324"/>
            <a:gd name="connsiteY0" fmla="*/ 1187824 h 1187824"/>
            <a:gd name="connsiteX1" fmla="*/ 105336 w 1378324"/>
            <a:gd name="connsiteY1" fmla="*/ 324970 h 1187824"/>
            <a:gd name="connsiteX2" fmla="*/ 1378324 w 1378324"/>
            <a:gd name="connsiteY2" fmla="*/ 0 h 1187824"/>
          </a:gdLst>
          <a:ahLst/>
          <a:cxnLst>
            <a:cxn ang="0">
              <a:pos x="connsiteX0" y="connsiteY0"/>
            </a:cxn>
            <a:cxn ang="0">
              <a:pos x="connsiteX1" y="connsiteY1"/>
            </a:cxn>
            <a:cxn ang="0">
              <a:pos x="connsiteX2" y="connsiteY2"/>
            </a:cxn>
          </a:cxnLst>
          <a:rect l="l" t="t" r="r" b="b"/>
          <a:pathLst>
            <a:path w="1378324" h="1187824">
              <a:moveTo>
                <a:pt x="0" y="1187824"/>
              </a:moveTo>
              <a:cubicBezTo>
                <a:pt x="26334" y="860051"/>
                <a:pt x="20546" y="478118"/>
                <a:pt x="105336" y="324970"/>
              </a:cubicBezTo>
              <a:cubicBezTo>
                <a:pt x="261844" y="171822"/>
                <a:pt x="1143000" y="13073"/>
                <a:pt x="1378324" y="0"/>
              </a:cubicBezTo>
            </a:path>
          </a:pathLst>
        </a:custGeom>
        <a:noFill/>
        <a:ln w="38100">
          <a:solidFill>
            <a:schemeClr val="accent6">
              <a:lumMod val="50000"/>
            </a:schemeClr>
          </a:solidFill>
          <a:headEnd type="none" w="med" len="med"/>
          <a:tailEnd type="arrow" w="med" len="med"/>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10</xdr:col>
      <xdr:colOff>22407</xdr:colOff>
      <xdr:row>27</xdr:row>
      <xdr:rowOff>12886</xdr:rowOff>
    </xdr:from>
    <xdr:ext cx="338554" cy="346377"/>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2823878" y="5851151"/>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⑯</a:t>
          </a:r>
        </a:p>
      </xdr:txBody>
    </xdr:sp>
    <xdr:clientData/>
  </xdr:oneCellAnchor>
  <xdr:twoCellAnchor editAs="oneCell">
    <xdr:from>
      <xdr:col>17</xdr:col>
      <xdr:colOff>179294</xdr:colOff>
      <xdr:row>66</xdr:row>
      <xdr:rowOff>0</xdr:rowOff>
    </xdr:from>
    <xdr:to>
      <xdr:col>35</xdr:col>
      <xdr:colOff>188343</xdr:colOff>
      <xdr:row>74</xdr:row>
      <xdr:rowOff>212912</xdr:rowOff>
    </xdr:to>
    <xdr:pic>
      <xdr:nvPicPr>
        <xdr:cNvPr id="53" name="図 52">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5119" y="14268450"/>
          <a:ext cx="4981099" cy="19655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106457</xdr:colOff>
      <xdr:row>31</xdr:row>
      <xdr:rowOff>188765</xdr:rowOff>
    </xdr:from>
    <xdr:to>
      <xdr:col>28</xdr:col>
      <xdr:colOff>117664</xdr:colOff>
      <xdr:row>38</xdr:row>
      <xdr:rowOff>212911</xdr:rowOff>
    </xdr:to>
    <xdr:cxnSp macro="">
      <xdr:nvCxnSpPr>
        <xdr:cNvPr id="55" name="直線コネクタ 54">
          <a:extLst>
            <a:ext uri="{FF2B5EF4-FFF2-40B4-BE49-F238E27FC236}">
              <a16:creationId xmlns:a16="http://schemas.microsoft.com/office/drawing/2014/main" id="{00000000-0008-0000-0500-000037000000}"/>
            </a:ext>
          </a:extLst>
        </xdr:cNvPr>
        <xdr:cNvCxnSpPr>
          <a:stCxn id="19" idx="2"/>
          <a:endCxn id="38" idx="0"/>
        </xdr:cNvCxnSpPr>
      </xdr:nvCxnSpPr>
      <xdr:spPr>
        <a:xfrm>
          <a:off x="7840757" y="6789590"/>
          <a:ext cx="11207" cy="1557671"/>
        </a:xfrm>
        <a:prstGeom prst="line">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56028</xdr:colOff>
      <xdr:row>33</xdr:row>
      <xdr:rowOff>168088</xdr:rowOff>
    </xdr:from>
    <xdr:to>
      <xdr:col>32</xdr:col>
      <xdr:colOff>33618</xdr:colOff>
      <xdr:row>37</xdr:row>
      <xdr:rowOff>11206</xdr:rowOff>
    </xdr:to>
    <xdr:sp macro="" textlink="">
      <xdr:nvSpPr>
        <xdr:cNvPr id="56" name="雲 55">
          <a:extLst>
            <a:ext uri="{FF2B5EF4-FFF2-40B4-BE49-F238E27FC236}">
              <a16:creationId xmlns:a16="http://schemas.microsoft.com/office/drawing/2014/main" id="{00000000-0008-0000-0500-000038000000}"/>
            </a:ext>
          </a:extLst>
        </xdr:cNvPr>
        <xdr:cNvSpPr/>
      </xdr:nvSpPr>
      <xdr:spPr>
        <a:xfrm>
          <a:off x="5098675" y="7351059"/>
          <a:ext cx="3899649" cy="739588"/>
        </a:xfrm>
        <a:prstGeom prst="cloud">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インターネット</a:t>
          </a:r>
        </a:p>
      </xdr:txBody>
    </xdr:sp>
    <xdr:clientData/>
  </xdr:twoCellAnchor>
  <xdr:twoCellAnchor>
    <xdr:from>
      <xdr:col>27</xdr:col>
      <xdr:colOff>190502</xdr:colOff>
      <xdr:row>31</xdr:row>
      <xdr:rowOff>145677</xdr:rowOff>
    </xdr:from>
    <xdr:to>
      <xdr:col>29</xdr:col>
      <xdr:colOff>33620</xdr:colOff>
      <xdr:row>39</xdr:row>
      <xdr:rowOff>11206</xdr:rowOff>
    </xdr:to>
    <xdr:sp macro="" textlink="">
      <xdr:nvSpPr>
        <xdr:cNvPr id="58" name="円柱 57">
          <a:extLst>
            <a:ext uri="{FF2B5EF4-FFF2-40B4-BE49-F238E27FC236}">
              <a16:creationId xmlns:a16="http://schemas.microsoft.com/office/drawing/2014/main" id="{00000000-0008-0000-0500-00003A000000}"/>
            </a:ext>
          </a:extLst>
        </xdr:cNvPr>
        <xdr:cNvSpPr/>
      </xdr:nvSpPr>
      <xdr:spPr>
        <a:xfrm>
          <a:off x="7648577" y="6746502"/>
          <a:ext cx="395568" cy="1618129"/>
        </a:xfrm>
        <a:prstGeom prst="can">
          <a:avLst/>
        </a:prstGeom>
        <a:solidFill>
          <a:srgbClr val="DDD9C3">
            <a:alpha val="8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SSL-VPN</a:t>
          </a:r>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28</xdr:col>
      <xdr:colOff>280144</xdr:colOff>
      <xdr:row>37</xdr:row>
      <xdr:rowOff>147356</xdr:rowOff>
    </xdr:from>
    <xdr:ext cx="338554" cy="346377"/>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8014444" y="8062631"/>
          <a:ext cx="338554" cy="346377"/>
        </a:xfrm>
        <a:prstGeom prst="rect">
          <a:avLst/>
        </a:prstGeom>
        <a:solidFill>
          <a:srgbClr val="FFFF99">
            <a:alpha val="69804"/>
          </a:srgb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⑰</a:t>
          </a:r>
        </a:p>
      </xdr:txBody>
    </xdr:sp>
    <xdr:clientData/>
  </xdr:oneCellAnchor>
  <xdr:oneCellAnchor>
    <xdr:from>
      <xdr:col>2</xdr:col>
      <xdr:colOff>235325</xdr:colOff>
      <xdr:row>22</xdr:row>
      <xdr:rowOff>123266</xdr:rowOff>
    </xdr:from>
    <xdr:ext cx="1214050" cy="346377"/>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787775" y="4752416"/>
          <a:ext cx="1214050"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Inside</a:t>
          </a:r>
          <a:r>
            <a:rPr kumimoji="1" lang="ja-JP" altLang="en-US" sz="12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セグメント</a:t>
          </a:r>
        </a:p>
      </xdr:txBody>
    </xdr:sp>
    <xdr:clientData/>
  </xdr:oneCellAnchor>
  <xdr:oneCellAnchor>
    <xdr:from>
      <xdr:col>2</xdr:col>
      <xdr:colOff>235325</xdr:colOff>
      <xdr:row>24</xdr:row>
      <xdr:rowOff>1</xdr:rowOff>
    </xdr:from>
    <xdr:ext cx="1000787" cy="346377"/>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787775" y="5067301"/>
          <a:ext cx="1000787"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0">
              <a:solidFill>
                <a:srgbClr val="7030A0"/>
              </a:solidFill>
              <a:latin typeface="Meiryo UI" panose="020B0604030504040204" pitchFamily="50" charset="-128"/>
              <a:ea typeface="Meiryo UI" panose="020B0604030504040204" pitchFamily="50" charset="-128"/>
              <a:cs typeface="Meiryo UI" panose="020B0604030504040204" pitchFamily="50" charset="-128"/>
            </a:rPr>
            <a:t>FW</a:t>
          </a:r>
          <a:r>
            <a:rPr kumimoji="1" lang="ja-JP" altLang="en-US" sz="1200" b="0">
              <a:solidFill>
                <a:srgbClr val="7030A0"/>
              </a:solidFill>
              <a:latin typeface="Meiryo UI" panose="020B0604030504040204" pitchFamily="50" charset="-128"/>
              <a:ea typeface="Meiryo UI" panose="020B0604030504040204" pitchFamily="50" charset="-128"/>
              <a:cs typeface="Meiryo UI" panose="020B0604030504040204" pitchFamily="50" charset="-128"/>
            </a:rPr>
            <a:t>セグメント</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24</xdr:col>
      <xdr:colOff>7188</xdr:colOff>
      <xdr:row>23</xdr:row>
      <xdr:rowOff>0</xdr:rowOff>
    </xdr:from>
    <xdr:to>
      <xdr:col>28</xdr:col>
      <xdr:colOff>146920</xdr:colOff>
      <xdr:row>26</xdr:row>
      <xdr:rowOff>144753</xdr:rowOff>
    </xdr:to>
    <xdr:pic>
      <xdr:nvPicPr>
        <xdr:cNvPr id="5" name="図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6045679" y="4895491"/>
          <a:ext cx="1146147" cy="676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175644</xdr:colOff>
      <xdr:row>26</xdr:row>
      <xdr:rowOff>6570</xdr:rowOff>
    </xdr:from>
    <xdr:to>
      <xdr:col>37</xdr:col>
      <xdr:colOff>236156</xdr:colOff>
      <xdr:row>27</xdr:row>
      <xdr:rowOff>206888</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a:xfrm>
          <a:off x="7179320" y="5329364"/>
          <a:ext cx="3422277" cy="424436"/>
        </a:xfrm>
        <a:prstGeom prst="wedgeRectCallout">
          <a:avLst>
            <a:gd name="adj1" fmla="val 19203"/>
            <a:gd name="adj2" fmla="val 10650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ローカルネットワーク識別子</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は記入不要です。</a:t>
          </a:r>
        </a:p>
      </xdr:txBody>
    </xdr:sp>
    <xdr:clientData/>
  </xdr:twoCellAnchor>
  <xdr:twoCellAnchor>
    <xdr:from>
      <xdr:col>20</xdr:col>
      <xdr:colOff>179293</xdr:colOff>
      <xdr:row>38</xdr:row>
      <xdr:rowOff>100853</xdr:rowOff>
    </xdr:from>
    <xdr:to>
      <xdr:col>36</xdr:col>
      <xdr:colOff>56028</xdr:colOff>
      <xdr:row>41</xdr:row>
      <xdr:rowOff>33618</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a:xfrm>
          <a:off x="5745851" y="7869295"/>
          <a:ext cx="4329982" cy="687342"/>
        </a:xfrm>
        <a:prstGeom prst="wedgeRectCallout">
          <a:avLst>
            <a:gd name="adj1" fmla="val -34715"/>
            <a:gd name="adj2" fmla="val -10471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利用端末に</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"Mac"</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または</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"iOS"</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を選択した場合、</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トンネル方式として</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フルトンネル</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は選択いただけません。</a:t>
          </a:r>
        </a:p>
      </xdr:txBody>
    </xdr:sp>
    <xdr:clientData/>
  </xdr:twoCellAnchor>
  <xdr:twoCellAnchor>
    <xdr:from>
      <xdr:col>22</xdr:col>
      <xdr:colOff>224117</xdr:colOff>
      <xdr:row>52</xdr:row>
      <xdr:rowOff>44823</xdr:rowOff>
    </xdr:from>
    <xdr:to>
      <xdr:col>35</xdr:col>
      <xdr:colOff>181016</xdr:colOff>
      <xdr:row>55</xdr:row>
      <xdr:rowOff>216635</xdr:rowOff>
    </xdr:to>
    <xdr:sp macro="" textlink="">
      <xdr:nvSpPr>
        <xdr:cNvPr id="6" name="四角形吹き出し 5">
          <a:extLst>
            <a:ext uri="{FF2B5EF4-FFF2-40B4-BE49-F238E27FC236}">
              <a16:creationId xmlns:a16="http://schemas.microsoft.com/office/drawing/2014/main" id="{00000000-0008-0000-0900-000006000000}"/>
            </a:ext>
          </a:extLst>
        </xdr:cNvPr>
        <xdr:cNvSpPr/>
      </xdr:nvSpPr>
      <xdr:spPr>
        <a:xfrm>
          <a:off x="6301067" y="10741398"/>
          <a:ext cx="3547824" cy="676637"/>
        </a:xfrm>
        <a:prstGeom prst="wedgeRectCallout">
          <a:avLst>
            <a:gd name="adj1" fmla="val -64110"/>
            <a:gd name="adj2" fmla="val 39296"/>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社内端末の</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設定を参考に記入してください。</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セカンダリは空欄でも問題ありません。</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22</xdr:col>
      <xdr:colOff>224118</xdr:colOff>
      <xdr:row>58</xdr:row>
      <xdr:rowOff>145676</xdr:rowOff>
    </xdr:from>
    <xdr:to>
      <xdr:col>33</xdr:col>
      <xdr:colOff>119815</xdr:colOff>
      <xdr:row>61</xdr:row>
      <xdr:rowOff>156884</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a:xfrm>
          <a:off x="6301068" y="12013826"/>
          <a:ext cx="2934172" cy="697008"/>
        </a:xfrm>
        <a:prstGeom prst="wedgeRectCallout">
          <a:avLst>
            <a:gd name="adj1" fmla="val 4767"/>
            <a:gd name="adj2" fmla="val 116345"/>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プロキシサーバを利用する場合、</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ポート番号も忘れずに記入してください。</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156883</xdr:colOff>
      <xdr:row>59</xdr:row>
      <xdr:rowOff>190500</xdr:rowOff>
    </xdr:from>
    <xdr:to>
      <xdr:col>14</xdr:col>
      <xdr:colOff>117523</xdr:colOff>
      <xdr:row>61</xdr:row>
      <xdr:rowOff>166701</xdr:rowOff>
    </xdr:to>
    <xdr:sp macro="" textlink="">
      <xdr:nvSpPr>
        <xdr:cNvPr id="8" name="四角形吹き出し 7">
          <a:extLst>
            <a:ext uri="{FF2B5EF4-FFF2-40B4-BE49-F238E27FC236}">
              <a16:creationId xmlns:a16="http://schemas.microsoft.com/office/drawing/2014/main" id="{00000000-0008-0000-0900-000008000000}"/>
            </a:ext>
          </a:extLst>
        </xdr:cNvPr>
        <xdr:cNvSpPr/>
      </xdr:nvSpPr>
      <xdr:spPr>
        <a:xfrm>
          <a:off x="433108" y="12287250"/>
          <a:ext cx="3551565" cy="433401"/>
        </a:xfrm>
        <a:prstGeom prst="wedgeRectCallout">
          <a:avLst>
            <a:gd name="adj1" fmla="val -21361"/>
            <a:gd name="adj2" fmla="val 9786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社内端末のブラウザ設定を参考に記入してください。</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204044</xdr:colOff>
      <xdr:row>103</xdr:row>
      <xdr:rowOff>82010</xdr:rowOff>
    </xdr:from>
    <xdr:to>
      <xdr:col>37</xdr:col>
      <xdr:colOff>35956</xdr:colOff>
      <xdr:row>120</xdr:row>
      <xdr:rowOff>128313</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3845956" y="22684275"/>
          <a:ext cx="6555441" cy="5133773"/>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⑤接続方式</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トンネル方式</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と</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アクセスコントロール方式</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によって、</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⑩</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ネットワーク</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と</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⑪アクセスコントロールリスト</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の働きが異なります。</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u="sng">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u="sng">
              <a:latin typeface="Meiryo UI" panose="020B0604030504040204" pitchFamily="50" charset="-128"/>
              <a:ea typeface="Meiryo UI" panose="020B0604030504040204" pitchFamily="50" charset="-128"/>
              <a:cs typeface="Meiryo UI" panose="020B0604030504040204" pitchFamily="50" charset="-128"/>
            </a:rPr>
            <a:t>トンネル方式が「スプリットトンネル」、アクセスコントロール方式が「ホワイトリスト」の場合</a:t>
          </a:r>
          <a:endParaRPr kumimoji="1" lang="en-US" altLang="ja-JP" sz="1200" u="sng">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･･･⑪で設定したアドレス</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レンジ</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への通信のみ</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経由となります。</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u="sng">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u="sng">
              <a:latin typeface="Meiryo UI" panose="020B0604030504040204" pitchFamily="50" charset="-128"/>
              <a:ea typeface="Meiryo UI" panose="020B0604030504040204" pitchFamily="50" charset="-128"/>
              <a:cs typeface="Meiryo UI" panose="020B0604030504040204" pitchFamily="50" charset="-128"/>
            </a:rPr>
            <a:t>トンネル方式が「スプリットトンネル」、アクセスコントロール方式が「ブラックリスト」の場合</a:t>
          </a: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･･･⑩で設定したアドレス</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レンジ</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への通信は</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経由となります。</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ただし、⑪で設定したアドレス</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レンジ</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への通信はブロックされます。</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u="sng">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u="sng">
              <a:latin typeface="Meiryo UI" panose="020B0604030504040204" pitchFamily="50" charset="-128"/>
              <a:ea typeface="Meiryo UI" panose="020B0604030504040204" pitchFamily="50" charset="-128"/>
              <a:cs typeface="Meiryo UI" panose="020B0604030504040204" pitchFamily="50" charset="-128"/>
            </a:rPr>
            <a:t>トンネル方式が「フルトンネル」、アクセスコントロール方式が「ホワイトリスト」の場合</a:t>
          </a: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･･･全ての通信が</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経由となります。</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ただし、⑪で設定したアドレス</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レンジ</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のみ通信が許可されます。</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u="sng">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u="sng">
              <a:latin typeface="Meiryo UI" panose="020B0604030504040204" pitchFamily="50" charset="-128"/>
              <a:ea typeface="Meiryo UI" panose="020B0604030504040204" pitchFamily="50" charset="-128"/>
              <a:cs typeface="Meiryo UI" panose="020B0604030504040204" pitchFamily="50" charset="-128"/>
            </a:rPr>
            <a:t>トンネル方式が「フルトンネル」、アクセスコントロール方式が「ブラックリスト」の場合</a:t>
          </a: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･･･全ての通信が</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VPN</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経由となります。</a:t>
          </a: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ただし、⑪で設定したアドレス</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レンジ</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のみ通信がブロックされます。</a:t>
          </a:r>
        </a:p>
      </xdr:txBody>
    </xdr:sp>
    <xdr:clientData/>
  </xdr:twoCellAnchor>
  <xdr:twoCellAnchor editAs="oneCell">
    <xdr:from>
      <xdr:col>23</xdr:col>
      <xdr:colOff>184219</xdr:colOff>
      <xdr:row>28</xdr:row>
      <xdr:rowOff>33495</xdr:rowOff>
    </xdr:from>
    <xdr:to>
      <xdr:col>28</xdr:col>
      <xdr:colOff>159674</xdr:colOff>
      <xdr:row>32</xdr:row>
      <xdr:rowOff>16005</xdr:rowOff>
    </xdr:to>
    <xdr:pic>
      <xdr:nvPicPr>
        <xdr:cNvPr id="11" name="図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a:stretch>
          <a:fillRect/>
        </a:stretch>
      </xdr:blipFill>
      <xdr:spPr>
        <a:xfrm>
          <a:off x="5962021" y="5895033"/>
          <a:ext cx="1231499" cy="7193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235324</xdr:colOff>
      <xdr:row>17</xdr:row>
      <xdr:rowOff>73958</xdr:rowOff>
    </xdr:from>
    <xdr:to>
      <xdr:col>37</xdr:col>
      <xdr:colOff>100853</xdr:colOff>
      <xdr:row>25</xdr:row>
      <xdr:rowOff>11207</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759824" y="3483908"/>
          <a:ext cx="4561354" cy="193749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u="sng">
              <a:solidFill>
                <a:sysClr val="windowText" lastClr="000000"/>
              </a:solidFill>
              <a:latin typeface="メイリオ" panose="020B0604030504040204" pitchFamily="50" charset="-128"/>
              <a:ea typeface="メイリオ" panose="020B0604030504040204" pitchFamily="50" charset="-128"/>
            </a:rPr>
            <a:t>複数契約を持っている場合の制約事項</a:t>
          </a: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本サービスを複数ご契約いただく場合、契約毎に</a:t>
          </a:r>
          <a:r>
            <a:rPr kumimoji="1" lang="en-US" altLang="ja-JP" sz="1000">
              <a:solidFill>
                <a:sysClr val="windowText" lastClr="000000"/>
              </a:solidFill>
              <a:latin typeface="メイリオ" panose="020B0604030504040204" pitchFamily="50" charset="-128"/>
              <a:ea typeface="メイリオ" panose="020B0604030504040204" pitchFamily="50" charset="-128"/>
            </a:rPr>
            <a:t>pool</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⑰</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の設定を</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分けることはできません。</a:t>
          </a: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pool</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アドレスの追加申込を行う場合、他のご契約で利用している</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イントラ</a:t>
          </a:r>
          <a:r>
            <a:rPr kumimoji="1" lang="en-US" altLang="ja-JP" sz="1000">
              <a:solidFill>
                <a:sysClr val="windowText" lastClr="000000"/>
              </a:solidFill>
              <a:latin typeface="メイリオ" panose="020B0604030504040204" pitchFamily="50" charset="-128"/>
              <a:ea typeface="メイリオ" panose="020B0604030504040204" pitchFamily="50" charset="-128"/>
            </a:rPr>
            <a:t>SSL</a:t>
          </a:r>
          <a:r>
            <a:rPr kumimoji="1" lang="ja-JP" altLang="en-US" sz="1000">
              <a:solidFill>
                <a:sysClr val="windowText" lastClr="000000"/>
              </a:solidFill>
              <a:latin typeface="メイリオ" panose="020B0604030504040204" pitchFamily="50" charset="-128"/>
              <a:ea typeface="メイリオ" panose="020B0604030504040204" pitchFamily="50" charset="-128"/>
            </a:rPr>
            <a:t> </a:t>
          </a:r>
          <a:r>
            <a:rPr kumimoji="1" lang="en-US" altLang="ja-JP" sz="1000">
              <a:solidFill>
                <a:sysClr val="windowText" lastClr="000000"/>
              </a:solidFill>
              <a:latin typeface="メイリオ" panose="020B0604030504040204" pitchFamily="50" charset="-128"/>
              <a:ea typeface="メイリオ" panose="020B0604030504040204" pitchFamily="50" charset="-128"/>
            </a:rPr>
            <a:t>Type-L(D.e-NetWide</a:t>
          </a:r>
          <a:r>
            <a:rPr kumimoji="1" lang="ja-JP" altLang="en-US" sz="1000">
              <a:solidFill>
                <a:sysClr val="windowText" lastClr="000000"/>
              </a:solidFill>
              <a:latin typeface="メイリオ" panose="020B0604030504040204" pitchFamily="50" charset="-128"/>
              <a:ea typeface="メイリオ" panose="020B0604030504040204" pitchFamily="50" charset="-128"/>
            </a:rPr>
            <a:t>接続</a:t>
          </a:r>
          <a:r>
            <a:rPr kumimoji="1" lang="en-US" altLang="ja-JP"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a:solidFill>
                <a:sysClr val="windowText" lastClr="000000"/>
              </a:solidFill>
              <a:latin typeface="メイリオ" panose="020B0604030504040204" pitchFamily="50" charset="-128"/>
              <a:ea typeface="メイリオ" panose="020B0604030504040204" pitchFamily="50" charset="-128"/>
            </a:rPr>
            <a:t>の</a:t>
          </a:r>
          <a:r>
            <a:rPr kumimoji="1" lang="en-US" altLang="ja-JP" sz="1000">
              <a:solidFill>
                <a:sysClr val="windowText" lastClr="000000"/>
              </a:solidFill>
              <a:latin typeface="メイリオ" panose="020B0604030504040204" pitchFamily="50" charset="-128"/>
              <a:ea typeface="メイリオ" panose="020B0604030504040204" pitchFamily="50" charset="-128"/>
            </a:rPr>
            <a:t>ID</a:t>
          </a:r>
          <a:r>
            <a:rPr kumimoji="1" lang="ja-JP" altLang="en-US" sz="1000">
              <a:solidFill>
                <a:sysClr val="windowText" lastClr="000000"/>
              </a:solidFill>
              <a:latin typeface="メイリオ" panose="020B0604030504040204" pitchFamily="50" charset="-128"/>
              <a:ea typeface="メイリオ" panose="020B0604030504040204" pitchFamily="50" charset="-128"/>
            </a:rPr>
            <a:t>を利用した際も、</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追加した</a:t>
          </a:r>
          <a:r>
            <a:rPr kumimoji="1" lang="en-US" altLang="ja-JP" sz="1000">
              <a:solidFill>
                <a:sysClr val="windowText" lastClr="000000"/>
              </a:solidFill>
              <a:latin typeface="メイリオ" panose="020B0604030504040204" pitchFamily="50" charset="-128"/>
              <a:ea typeface="メイリオ" panose="020B0604030504040204" pitchFamily="50" charset="-128"/>
            </a:rPr>
            <a:t>IP</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アドレスが</a:t>
          </a:r>
          <a:r>
            <a:rPr kumimoji="1" lang="en-US" altLang="ja-JP" sz="1000">
              <a:solidFill>
                <a:sysClr val="windowText" lastClr="000000"/>
              </a:solidFill>
              <a:latin typeface="メイリオ" panose="020B0604030504040204" pitchFamily="50" charset="-128"/>
              <a:ea typeface="メイリオ" panose="020B0604030504040204" pitchFamily="50" charset="-128"/>
            </a:rPr>
            <a:t>VPN</a:t>
          </a:r>
          <a:r>
            <a:rPr kumimoji="1" lang="ja-JP" altLang="en-US" sz="1000">
              <a:solidFill>
                <a:sysClr val="windowText" lastClr="000000"/>
              </a:solidFill>
              <a:latin typeface="メイリオ" panose="020B0604030504040204" pitchFamily="50" charset="-128"/>
              <a:ea typeface="メイリオ" panose="020B0604030504040204" pitchFamily="50" charset="-128"/>
            </a:rPr>
            <a:t>接続時に割り当てられるようになります。</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000">
              <a:solidFill>
                <a:sysClr val="windowText" lastClr="000000"/>
              </a:solidFill>
              <a:latin typeface="メイリオ" panose="020B0604030504040204" pitchFamily="50" charset="-128"/>
              <a:ea typeface="メイリオ" panose="020B0604030504040204" pitchFamily="50" charset="-128"/>
            </a:rPr>
            <a:t>pool</a:t>
          </a:r>
          <a:r>
            <a:rPr kumimoji="1" lang="ja-JP" altLang="en-US" sz="1000">
              <a:solidFill>
                <a:sysClr val="windowText" lastClr="000000"/>
              </a:solidFill>
              <a:latin typeface="メイリオ" panose="020B0604030504040204" pitchFamily="50" charset="-128"/>
              <a:ea typeface="メイリオ" panose="020B0604030504040204" pitchFamily="50" charset="-128"/>
            </a:rPr>
            <a:t>アドレスの削除申込を行う場合も同様です。</a:t>
          </a:r>
        </a:p>
      </xdr:txBody>
    </xdr:sp>
    <xdr:clientData/>
  </xdr:twoCellAnchor>
  <xdr:twoCellAnchor>
    <xdr:from>
      <xdr:col>18</xdr:col>
      <xdr:colOff>212912</xdr:colOff>
      <xdr:row>15</xdr:row>
      <xdr:rowOff>235323</xdr:rowOff>
    </xdr:from>
    <xdr:to>
      <xdr:col>31</xdr:col>
      <xdr:colOff>25375</xdr:colOff>
      <xdr:row>18</xdr:row>
      <xdr:rowOff>35828</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5255559" y="3014382"/>
          <a:ext cx="3454375" cy="741799"/>
        </a:xfrm>
        <a:prstGeom prst="wedgeRectCallout">
          <a:avLst>
            <a:gd name="adj1" fmla="val -49569"/>
            <a:gd name="adj2" fmla="val 8233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既存の</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Inside</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セグメントに</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TS</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割当のアドレスを</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使用している場合はチェックを入れてください。</a:t>
          </a:r>
        </a:p>
      </xdr:txBody>
    </xdr:sp>
    <xdr:clientData/>
  </xdr:twoCellAnchor>
  <xdr:twoCellAnchor>
    <xdr:from>
      <xdr:col>21</xdr:col>
      <xdr:colOff>112059</xdr:colOff>
      <xdr:row>20</xdr:row>
      <xdr:rowOff>100853</xdr:rowOff>
    </xdr:from>
    <xdr:to>
      <xdr:col>34</xdr:col>
      <xdr:colOff>51909</xdr:colOff>
      <xdr:row>23</xdr:row>
      <xdr:rowOff>146894</xdr:rowOff>
    </xdr:to>
    <xdr:sp macro="" textlink="">
      <xdr:nvSpPr>
        <xdr:cNvPr id="4" name="四角形吹き出し 3">
          <a:extLst>
            <a:ext uri="{FF2B5EF4-FFF2-40B4-BE49-F238E27FC236}">
              <a16:creationId xmlns:a16="http://schemas.microsoft.com/office/drawing/2014/main" id="{00000000-0008-0000-0A00-000004000000}"/>
            </a:ext>
          </a:extLst>
        </xdr:cNvPr>
        <xdr:cNvSpPr/>
      </xdr:nvSpPr>
      <xdr:spPr>
        <a:xfrm>
          <a:off x="5995147" y="4258235"/>
          <a:ext cx="3581762" cy="987335"/>
        </a:xfrm>
        <a:prstGeom prst="wedgeRectCallout">
          <a:avLst>
            <a:gd name="adj1" fmla="val -65525"/>
            <a:gd name="adj2" fmla="val -1641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既存の</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Inside</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セグメントにお客様割当のアドレスを</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使用している場合は既存と同じセグメントのアドレスを</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E548-BEBD-4BB1-8671-E771518849B5}">
  <sheetPr>
    <tabColor theme="5" tint="0.39997558519241921"/>
    <pageSetUpPr fitToPage="1"/>
  </sheetPr>
  <dimension ref="B1:BY118"/>
  <sheetViews>
    <sheetView showGridLines="0" tabSelected="1" view="pageBreakPreview" zoomScaleNormal="100" zoomScaleSheetLayoutView="100" workbookViewId="0"/>
  </sheetViews>
  <sheetFormatPr defaultColWidth="4.08984375" defaultRowHeight="15"/>
  <cols>
    <col min="1" max="39" width="4.08984375" style="27"/>
    <col min="40" max="47" width="4.08984375" style="27" hidden="1" customWidth="1"/>
    <col min="48" max="16384" width="4.08984375" style="27"/>
  </cols>
  <sheetData>
    <row r="1" spans="2:47" s="286" customFormat="1" ht="9.9" customHeight="1">
      <c r="B1" s="285"/>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row>
    <row r="2" spans="2:47" s="286" customFormat="1" ht="16">
      <c r="B2" s="285" t="s">
        <v>628</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row>
    <row r="3" spans="2:47" s="286" customFormat="1" ht="9.9" customHeight="1">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row>
    <row r="4" spans="2:47" s="288" customFormat="1" ht="30.75" customHeight="1">
      <c r="B4" s="423" t="s">
        <v>629</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287"/>
      <c r="AM4" s="287"/>
      <c r="AN4" s="287"/>
      <c r="AO4" s="287"/>
      <c r="AP4" s="287"/>
      <c r="AQ4" s="287"/>
      <c r="AR4" s="287"/>
      <c r="AS4" s="287"/>
      <c r="AT4" s="287"/>
      <c r="AU4" s="287"/>
    </row>
    <row r="5" spans="2:47" s="288" customFormat="1" ht="9.9" customHeight="1">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7"/>
      <c r="AL5" s="287"/>
      <c r="AM5" s="287"/>
      <c r="AN5" s="287"/>
      <c r="AO5" s="287"/>
      <c r="AP5" s="287"/>
      <c r="AQ5" s="287"/>
      <c r="AR5" s="287"/>
      <c r="AS5" s="287"/>
      <c r="AT5" s="287"/>
      <c r="AU5" s="287"/>
    </row>
    <row r="6" spans="2:47" s="288" customFormat="1" ht="12" customHeight="1">
      <c r="B6" s="285" t="s">
        <v>551</v>
      </c>
      <c r="C6" s="27"/>
      <c r="D6" s="27"/>
      <c r="E6" s="27"/>
      <c r="F6" s="27"/>
      <c r="G6" s="27"/>
      <c r="H6" s="27"/>
      <c r="I6" s="27"/>
      <c r="J6" s="27"/>
      <c r="K6" s="27"/>
      <c r="L6" s="27"/>
      <c r="M6" s="27"/>
      <c r="N6" s="290"/>
      <c r="O6" s="291"/>
      <c r="P6" s="291"/>
      <c r="Q6" s="292"/>
      <c r="R6" s="292"/>
      <c r="S6" s="292"/>
      <c r="T6" s="292"/>
      <c r="U6" s="292"/>
      <c r="V6" s="292"/>
      <c r="W6" s="292"/>
      <c r="X6" s="292"/>
      <c r="Y6" s="292"/>
      <c r="Z6" s="292"/>
      <c r="AA6" s="292"/>
      <c r="AB6" s="292"/>
      <c r="AC6" s="292"/>
      <c r="AD6" s="292"/>
      <c r="AE6" s="292"/>
      <c r="AF6" s="292"/>
      <c r="AG6" s="292"/>
      <c r="AH6" s="292"/>
      <c r="AI6" s="292"/>
      <c r="AJ6" s="292"/>
      <c r="AK6" s="11" t="s">
        <v>726</v>
      </c>
      <c r="AL6" s="287"/>
      <c r="AM6" s="287"/>
      <c r="AN6" s="287"/>
      <c r="AO6" s="287"/>
      <c r="AP6" s="287"/>
      <c r="AQ6" s="287"/>
      <c r="AR6" s="287"/>
      <c r="AS6" s="287"/>
      <c r="AT6" s="287"/>
      <c r="AU6" s="287"/>
    </row>
    <row r="7" spans="2:47" s="288" customFormat="1" ht="12" customHeight="1">
      <c r="B7" s="285" t="s">
        <v>727</v>
      </c>
      <c r="C7" s="27"/>
      <c r="D7" s="27"/>
      <c r="E7" s="27"/>
      <c r="F7" s="27"/>
      <c r="G7" s="27"/>
      <c r="H7" s="27"/>
      <c r="I7" s="27"/>
      <c r="J7" s="27"/>
      <c r="K7" s="27"/>
      <c r="L7" s="27"/>
      <c r="M7" s="27"/>
      <c r="N7" s="27"/>
      <c r="O7" s="27"/>
      <c r="P7" s="27"/>
      <c r="Q7" s="292"/>
      <c r="R7" s="292"/>
      <c r="S7" s="292"/>
      <c r="T7" s="292"/>
      <c r="U7" s="292"/>
      <c r="V7" s="292"/>
      <c r="W7" s="292"/>
      <c r="X7" s="292"/>
      <c r="Y7" s="292"/>
      <c r="Z7" s="292"/>
      <c r="AA7" s="292"/>
      <c r="AB7" s="292"/>
      <c r="AC7" s="292"/>
      <c r="AD7" s="292"/>
      <c r="AE7" s="292"/>
      <c r="AF7" s="292"/>
      <c r="AG7" s="292"/>
      <c r="AH7" s="292"/>
      <c r="AI7" s="292"/>
      <c r="AJ7" s="292"/>
      <c r="AK7" s="292"/>
      <c r="AL7" s="287"/>
      <c r="AM7" s="287"/>
      <c r="AN7" s="287"/>
      <c r="AO7" s="287"/>
      <c r="AP7" s="287"/>
      <c r="AQ7" s="287"/>
      <c r="AR7" s="287"/>
      <c r="AS7" s="287"/>
      <c r="AT7" s="287"/>
      <c r="AU7" s="287"/>
    </row>
    <row r="8" spans="2:47" s="293" customFormat="1" ht="9.9" customHeight="1" thickBot="1">
      <c r="C8" s="294"/>
      <c r="D8" s="295"/>
      <c r="E8" s="295"/>
      <c r="F8" s="295"/>
      <c r="G8" s="295"/>
      <c r="H8" s="295"/>
      <c r="I8" s="295"/>
      <c r="J8" s="296"/>
      <c r="K8" s="294"/>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1"/>
      <c r="AM8" s="291"/>
      <c r="AN8" s="291"/>
      <c r="AO8" s="291"/>
      <c r="AP8" s="291"/>
      <c r="AQ8" s="291"/>
      <c r="AR8" s="291"/>
      <c r="AS8" s="291"/>
      <c r="AT8" s="291"/>
      <c r="AU8" s="291"/>
    </row>
    <row r="9" spans="2:47" s="288" customFormat="1" ht="24.9" customHeight="1" thickBot="1">
      <c r="B9" s="25" t="s">
        <v>630</v>
      </c>
      <c r="C9" s="424" t="s">
        <v>11</v>
      </c>
      <c r="D9" s="424"/>
      <c r="E9" s="425"/>
      <c r="F9" s="426"/>
      <c r="G9" s="427"/>
      <c r="H9" s="427"/>
      <c r="I9" s="427"/>
      <c r="J9" s="427"/>
      <c r="K9" s="427"/>
      <c r="L9" s="427"/>
      <c r="M9" s="427"/>
      <c r="N9" s="427"/>
      <c r="O9" s="427"/>
      <c r="P9" s="427"/>
      <c r="Q9" s="427"/>
      <c r="R9" s="428"/>
      <c r="S9" s="285"/>
      <c r="T9" s="27"/>
      <c r="U9" s="289"/>
      <c r="V9" s="289"/>
      <c r="W9" s="289"/>
      <c r="X9" s="289"/>
      <c r="Y9" s="289"/>
      <c r="Z9" s="289"/>
      <c r="AA9" s="289"/>
      <c r="AB9" s="289"/>
      <c r="AC9" s="289"/>
      <c r="AD9" s="289"/>
      <c r="AE9" s="289"/>
      <c r="AF9" s="289"/>
      <c r="AG9" s="289"/>
      <c r="AH9" s="289"/>
      <c r="AI9" s="289"/>
      <c r="AJ9" s="289"/>
      <c r="AK9" s="289"/>
      <c r="AL9" s="287"/>
      <c r="AM9" s="287"/>
      <c r="AN9" s="287"/>
      <c r="AO9" s="287"/>
      <c r="AP9" s="287"/>
      <c r="AQ9" s="287"/>
      <c r="AR9" s="287"/>
      <c r="AS9" s="287"/>
      <c r="AT9" s="287"/>
      <c r="AU9" s="287"/>
    </row>
    <row r="10" spans="2:47" s="297" customFormat="1" ht="9.9" customHeight="1">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row>
    <row r="11" spans="2:47" s="288" customFormat="1" ht="24.9" customHeight="1">
      <c r="B11" s="133" t="s">
        <v>631</v>
      </c>
      <c r="C11" s="429" t="s">
        <v>12</v>
      </c>
      <c r="D11" s="429"/>
      <c r="E11" s="430"/>
      <c r="F11" s="431" t="s">
        <v>723</v>
      </c>
      <c r="G11" s="432"/>
      <c r="H11" s="432"/>
      <c r="I11" s="432"/>
      <c r="J11" s="432"/>
      <c r="K11" s="432"/>
      <c r="L11" s="432"/>
      <c r="M11" s="432"/>
      <c r="N11" s="432"/>
      <c r="O11" s="432"/>
      <c r="P11" s="432"/>
      <c r="Q11" s="432"/>
      <c r="R11" s="433"/>
      <c r="S11" s="289"/>
      <c r="T11" s="27"/>
      <c r="U11" s="289"/>
      <c r="V11" s="289"/>
      <c r="W11" s="289"/>
      <c r="X11" s="289"/>
      <c r="Y11" s="289"/>
      <c r="Z11" s="289"/>
      <c r="AA11" s="289"/>
      <c r="AB11" s="289"/>
      <c r="AC11" s="289"/>
      <c r="AD11" s="289"/>
      <c r="AE11" s="289"/>
      <c r="AF11" s="289"/>
      <c r="AG11" s="289"/>
      <c r="AH11" s="289"/>
      <c r="AI11" s="289"/>
      <c r="AJ11" s="289"/>
      <c r="AK11" s="289"/>
      <c r="AL11" s="287"/>
      <c r="AM11" s="287"/>
      <c r="AN11" s="287"/>
      <c r="AO11" s="287"/>
      <c r="AP11" s="287"/>
      <c r="AQ11" s="287"/>
      <c r="AR11" s="287"/>
      <c r="AS11" s="287"/>
      <c r="AT11" s="287"/>
      <c r="AU11" s="287"/>
    </row>
    <row r="12" spans="2:47" s="297" customFormat="1" ht="9.9" customHeight="1" thickBot="1">
      <c r="B12" s="27"/>
      <c r="C12" s="298"/>
      <c r="D12" s="298"/>
      <c r="E12" s="298"/>
      <c r="F12" s="298"/>
      <c r="G12" s="298"/>
      <c r="H12" s="298"/>
      <c r="I12" s="298"/>
      <c r="J12" s="299"/>
      <c r="K12" s="299"/>
      <c r="L12" s="299"/>
      <c r="M12" s="299"/>
      <c r="N12" s="299"/>
      <c r="O12" s="299"/>
      <c r="P12" s="299"/>
      <c r="Q12" s="299"/>
      <c r="R12" s="299"/>
      <c r="S12" s="299"/>
      <c r="T12" s="299"/>
      <c r="U12" s="299"/>
      <c r="V12" s="299"/>
      <c r="W12" s="299"/>
      <c r="X12" s="299"/>
      <c r="Y12" s="299"/>
      <c r="Z12" s="299"/>
      <c r="AB12" s="289"/>
      <c r="AC12" s="289"/>
      <c r="AD12" s="289"/>
      <c r="AE12" s="289"/>
      <c r="AF12" s="289"/>
      <c r="AG12" s="289"/>
      <c r="AH12" s="289"/>
      <c r="AI12" s="289"/>
      <c r="AJ12" s="289"/>
      <c r="AK12" s="289"/>
      <c r="AL12" s="289"/>
      <c r="AM12" s="27"/>
      <c r="AN12" s="27"/>
      <c r="AO12" s="27"/>
      <c r="AP12" s="27"/>
      <c r="AQ12" s="27"/>
      <c r="AR12" s="27"/>
      <c r="AS12" s="27"/>
      <c r="AT12" s="27"/>
      <c r="AU12" s="27"/>
    </row>
    <row r="13" spans="2:47" s="297" customFormat="1" ht="24.9" customHeight="1" thickBot="1">
      <c r="B13" s="25" t="s">
        <v>633</v>
      </c>
      <c r="C13" s="424" t="s">
        <v>13</v>
      </c>
      <c r="D13" s="424"/>
      <c r="E13" s="425"/>
      <c r="F13" s="300"/>
      <c r="G13" s="301" t="s">
        <v>4</v>
      </c>
      <c r="H13" s="434" t="s">
        <v>14</v>
      </c>
      <c r="I13" s="434"/>
      <c r="J13" s="434"/>
      <c r="K13" s="301" t="s">
        <v>4</v>
      </c>
      <c r="L13" s="434" t="s">
        <v>15</v>
      </c>
      <c r="M13" s="434"/>
      <c r="N13" s="434"/>
      <c r="O13" s="301" t="s">
        <v>4</v>
      </c>
      <c r="P13" s="434" t="s">
        <v>16</v>
      </c>
      <c r="Q13" s="434"/>
      <c r="R13" s="435"/>
      <c r="S13" s="302"/>
      <c r="T13" s="285"/>
      <c r="U13" s="285"/>
      <c r="V13" s="285"/>
      <c r="W13" s="285"/>
      <c r="X13" s="285"/>
      <c r="Y13" s="285"/>
      <c r="Z13" s="285"/>
      <c r="AA13" s="303"/>
      <c r="AB13" s="289"/>
      <c r="AC13" s="289"/>
      <c r="AD13" s="289"/>
      <c r="AE13" s="289"/>
      <c r="AF13" s="289"/>
      <c r="AG13" s="289"/>
      <c r="AH13" s="289"/>
      <c r="AI13" s="289"/>
      <c r="AJ13" s="289"/>
      <c r="AK13" s="289"/>
      <c r="AL13" s="289"/>
      <c r="AM13" s="27"/>
      <c r="AN13" s="27" t="s">
        <v>17</v>
      </c>
      <c r="AO13" s="27" t="str">
        <f>IF(AND($K$13="□",$O$13="□"),"■","")</f>
        <v>■</v>
      </c>
      <c r="AP13" s="27"/>
      <c r="AQ13" s="27" t="s">
        <v>17</v>
      </c>
      <c r="AR13" s="27" t="str">
        <f>IF(AND($G$13&lt;&gt;"■",COUNTIF($O$13:$O$13,"■")=0),"■","")</f>
        <v>■</v>
      </c>
      <c r="AT13" s="27" t="s">
        <v>17</v>
      </c>
      <c r="AU13" s="27" t="str">
        <f>IF(COUNTIF($G$13:$K$13,"■")=0,"■","")</f>
        <v>■</v>
      </c>
    </row>
    <row r="14" spans="2:47" s="297" customFormat="1" ht="9.9" customHeight="1" thickBot="1">
      <c r="B14" s="27"/>
      <c r="C14" s="27"/>
      <c r="D14" s="27"/>
      <c r="E14" s="27"/>
      <c r="F14" s="27"/>
      <c r="G14" s="27"/>
      <c r="H14" s="27"/>
      <c r="I14" s="27"/>
      <c r="J14" s="27"/>
      <c r="K14" s="27"/>
      <c r="L14" s="27"/>
      <c r="M14" s="27"/>
      <c r="N14" s="27"/>
      <c r="O14" s="27"/>
      <c r="P14" s="27"/>
      <c r="Q14" s="27"/>
      <c r="R14" s="27"/>
      <c r="T14" s="27"/>
      <c r="U14" s="27"/>
      <c r="V14" s="27"/>
      <c r="W14" s="27"/>
      <c r="X14" s="27"/>
      <c r="Y14" s="27"/>
      <c r="Z14" s="27"/>
      <c r="AA14" s="303"/>
      <c r="AB14" s="289"/>
      <c r="AC14" s="289"/>
      <c r="AD14" s="289"/>
      <c r="AE14" s="289"/>
      <c r="AF14" s="289"/>
      <c r="AG14" s="289"/>
      <c r="AH14" s="289"/>
      <c r="AI14" s="289"/>
      <c r="AJ14" s="289"/>
      <c r="AK14" s="289"/>
      <c r="AL14" s="289"/>
      <c r="AM14" s="27"/>
      <c r="AN14" s="27"/>
      <c r="AO14" s="27"/>
      <c r="AP14" s="27"/>
      <c r="AQ14" s="27"/>
      <c r="AR14" s="27"/>
      <c r="AS14" s="27"/>
      <c r="AT14" s="27"/>
      <c r="AU14" s="27"/>
    </row>
    <row r="15" spans="2:47" s="288" customFormat="1" ht="24.9" customHeight="1" thickBot="1">
      <c r="B15" s="25" t="s">
        <v>634</v>
      </c>
      <c r="C15" s="424" t="s">
        <v>18</v>
      </c>
      <c r="D15" s="424"/>
      <c r="E15" s="425"/>
      <c r="F15" s="436"/>
      <c r="G15" s="437"/>
      <c r="H15" s="437"/>
      <c r="I15" s="437"/>
      <c r="J15" s="437"/>
      <c r="K15" s="437"/>
      <c r="L15" s="437"/>
      <c r="M15" s="437"/>
      <c r="N15" s="437"/>
      <c r="O15" s="437"/>
      <c r="P15" s="437"/>
      <c r="Q15" s="437"/>
      <c r="R15" s="438"/>
      <c r="T15" s="289"/>
      <c r="U15" s="289"/>
      <c r="V15" s="289"/>
      <c r="W15" s="289"/>
      <c r="X15" s="289"/>
      <c r="Y15" s="289"/>
      <c r="Z15" s="289"/>
      <c r="AA15" s="289"/>
      <c r="AB15" s="304"/>
      <c r="AC15" s="289"/>
      <c r="AD15" s="289"/>
      <c r="AE15" s="289"/>
      <c r="AF15" s="289"/>
      <c r="AG15" s="289"/>
      <c r="AH15" s="289"/>
      <c r="AI15" s="289"/>
      <c r="AJ15" s="289"/>
      <c r="AK15" s="289"/>
      <c r="AL15" s="287"/>
      <c r="AM15" s="287"/>
      <c r="AN15" s="305"/>
      <c r="AO15" s="287"/>
      <c r="AP15" s="287"/>
      <c r="AQ15" s="287"/>
      <c r="AR15" s="287"/>
      <c r="AS15" s="287"/>
      <c r="AT15" s="287"/>
      <c r="AU15" s="287"/>
    </row>
    <row r="16" spans="2:47" s="297" customFormat="1" ht="9.9" customHeight="1" thickBot="1">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row>
    <row r="17" spans="2:48" s="288" customFormat="1" ht="24.9" customHeight="1" thickBot="1">
      <c r="B17" s="25" t="s">
        <v>635</v>
      </c>
      <c r="C17" s="424" t="s">
        <v>19</v>
      </c>
      <c r="D17" s="424"/>
      <c r="E17" s="425"/>
      <c r="F17" s="436"/>
      <c r="G17" s="437"/>
      <c r="H17" s="437"/>
      <c r="I17" s="437"/>
      <c r="J17" s="437"/>
      <c r="K17" s="437"/>
      <c r="L17" s="437"/>
      <c r="M17" s="437"/>
      <c r="N17" s="437"/>
      <c r="O17" s="437"/>
      <c r="P17" s="437"/>
      <c r="Q17" s="437"/>
      <c r="R17" s="438"/>
      <c r="S17" s="306"/>
      <c r="T17" s="289"/>
      <c r="U17" s="289"/>
      <c r="V17" s="289"/>
      <c r="W17" s="289"/>
      <c r="X17" s="289"/>
      <c r="Y17" s="289"/>
      <c r="Z17" s="289"/>
      <c r="AA17" s="289"/>
      <c r="AB17" s="289"/>
      <c r="AC17" s="289"/>
      <c r="AD17" s="289"/>
      <c r="AE17" s="289"/>
      <c r="AF17" s="289"/>
      <c r="AG17" s="289"/>
      <c r="AH17" s="289"/>
      <c r="AI17" s="289"/>
      <c r="AJ17" s="289"/>
      <c r="AK17" s="289"/>
      <c r="AL17" s="287"/>
      <c r="AM17" s="287"/>
      <c r="AO17" s="305" t="s">
        <v>637</v>
      </c>
      <c r="AP17" s="287"/>
      <c r="AQ17" s="287"/>
      <c r="AR17" s="287"/>
      <c r="AS17" s="287"/>
      <c r="AT17" s="287"/>
      <c r="AU17" s="287"/>
    </row>
    <row r="18" spans="2:48" s="297" customFormat="1" ht="9.9" customHeight="1">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row>
    <row r="19" spans="2:48" s="297" customFormat="1" ht="9.9" customHeight="1" thickBot="1">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row>
    <row r="20" spans="2:48" s="297" customFormat="1" ht="18" customHeight="1">
      <c r="B20" s="439" t="s">
        <v>638</v>
      </c>
      <c r="C20" s="442" t="s">
        <v>592</v>
      </c>
      <c r="D20" s="443"/>
      <c r="E20" s="444"/>
      <c r="F20" s="451" t="s">
        <v>20</v>
      </c>
      <c r="G20" s="452"/>
      <c r="H20" s="453"/>
      <c r="I20" s="307" t="s">
        <v>639</v>
      </c>
      <c r="J20" s="460"/>
      <c r="K20" s="460"/>
      <c r="L20" s="308" t="s">
        <v>21</v>
      </c>
      <c r="M20" s="460"/>
      <c r="N20" s="460"/>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2"/>
      <c r="AL20" s="27"/>
      <c r="AM20" s="27"/>
      <c r="AN20" s="27"/>
      <c r="AO20" s="27"/>
      <c r="AP20" s="27"/>
      <c r="AQ20" s="27"/>
      <c r="AR20" s="27"/>
      <c r="AS20" s="27"/>
      <c r="AT20" s="27"/>
      <c r="AU20" s="27"/>
    </row>
    <row r="21" spans="2:48" s="297" customFormat="1" ht="24.9" customHeight="1">
      <c r="B21" s="440"/>
      <c r="C21" s="445"/>
      <c r="D21" s="446"/>
      <c r="E21" s="447"/>
      <c r="F21" s="454"/>
      <c r="G21" s="455"/>
      <c r="H21" s="456"/>
      <c r="I21" s="463"/>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c r="AL21" s="27"/>
      <c r="AM21" s="27"/>
      <c r="AN21" s="27"/>
      <c r="AO21" s="27"/>
      <c r="AP21" s="27"/>
      <c r="AQ21" s="27"/>
      <c r="AR21" s="27"/>
      <c r="AS21" s="27"/>
      <c r="AT21" s="27"/>
      <c r="AU21" s="27"/>
    </row>
    <row r="22" spans="2:48" s="297" customFormat="1" ht="24.9" customHeight="1">
      <c r="B22" s="440"/>
      <c r="C22" s="445"/>
      <c r="D22" s="446"/>
      <c r="E22" s="447"/>
      <c r="F22" s="457"/>
      <c r="G22" s="458"/>
      <c r="H22" s="459"/>
      <c r="I22" s="466"/>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8"/>
      <c r="AL22" s="27"/>
      <c r="AM22" s="27"/>
      <c r="AN22" s="27"/>
      <c r="AO22" s="27"/>
      <c r="AP22" s="27"/>
      <c r="AQ22" s="27"/>
      <c r="AR22" s="27"/>
      <c r="AS22" s="27"/>
      <c r="AT22" s="27"/>
      <c r="AU22" s="27"/>
    </row>
    <row r="23" spans="2:48" s="297" customFormat="1" ht="15" customHeight="1">
      <c r="B23" s="440"/>
      <c r="C23" s="445"/>
      <c r="D23" s="446"/>
      <c r="E23" s="447"/>
      <c r="F23" s="469" t="s">
        <v>196</v>
      </c>
      <c r="G23" s="469"/>
      <c r="H23" s="470"/>
      <c r="I23" s="471"/>
      <c r="J23" s="471"/>
      <c r="K23" s="471"/>
      <c r="L23" s="471"/>
      <c r="M23" s="471"/>
      <c r="N23" s="471"/>
      <c r="O23" s="471"/>
      <c r="P23" s="471"/>
      <c r="Q23" s="471"/>
      <c r="R23" s="471"/>
      <c r="S23" s="471"/>
      <c r="T23" s="471"/>
      <c r="U23" s="471"/>
      <c r="V23" s="471"/>
      <c r="W23" s="471"/>
      <c r="X23" s="471"/>
      <c r="Y23" s="471"/>
      <c r="Z23" s="471"/>
      <c r="AA23" s="471"/>
      <c r="AB23" s="472" t="s">
        <v>22</v>
      </c>
      <c r="AC23" s="473"/>
      <c r="AD23" s="473"/>
      <c r="AE23" s="473"/>
      <c r="AF23" s="473"/>
      <c r="AG23" s="473"/>
      <c r="AH23" s="473"/>
      <c r="AI23" s="473"/>
      <c r="AJ23" s="473"/>
      <c r="AK23" s="474"/>
      <c r="AL23" s="27"/>
      <c r="AM23" s="27"/>
      <c r="AN23" s="27"/>
      <c r="AO23" s="27"/>
      <c r="AP23" s="27"/>
      <c r="AQ23" s="27"/>
      <c r="AR23" s="27"/>
      <c r="AS23" s="27"/>
      <c r="AT23" s="27"/>
      <c r="AU23" s="27"/>
    </row>
    <row r="24" spans="2:48" s="297" customFormat="1" ht="30" customHeight="1">
      <c r="B24" s="440"/>
      <c r="C24" s="445"/>
      <c r="D24" s="446"/>
      <c r="E24" s="447"/>
      <c r="F24" s="458" t="s">
        <v>23</v>
      </c>
      <c r="G24" s="458"/>
      <c r="H24" s="459"/>
      <c r="I24" s="467"/>
      <c r="J24" s="467"/>
      <c r="K24" s="467"/>
      <c r="L24" s="467"/>
      <c r="M24" s="467"/>
      <c r="N24" s="467"/>
      <c r="O24" s="467"/>
      <c r="P24" s="467"/>
      <c r="Q24" s="467"/>
      <c r="R24" s="467"/>
      <c r="S24" s="467"/>
      <c r="T24" s="467"/>
      <c r="U24" s="467"/>
      <c r="V24" s="467"/>
      <c r="W24" s="467"/>
      <c r="X24" s="467"/>
      <c r="Y24" s="467"/>
      <c r="Z24" s="467"/>
      <c r="AA24" s="467"/>
      <c r="AB24" s="475"/>
      <c r="AC24" s="476"/>
      <c r="AD24" s="476"/>
      <c r="AE24" s="476"/>
      <c r="AF24" s="476"/>
      <c r="AG24" s="476"/>
      <c r="AH24" s="476"/>
      <c r="AI24" s="476"/>
      <c r="AJ24" s="476"/>
      <c r="AK24" s="477"/>
      <c r="AL24" s="27"/>
      <c r="AM24" s="27"/>
      <c r="AN24" s="27"/>
      <c r="AO24" s="27"/>
      <c r="AP24" s="27"/>
      <c r="AQ24" s="27"/>
      <c r="AR24" s="27"/>
      <c r="AS24" s="27"/>
      <c r="AT24" s="27"/>
      <c r="AU24" s="27"/>
    </row>
    <row r="25" spans="2:48" s="286" customFormat="1" ht="15" customHeight="1">
      <c r="B25" s="440"/>
      <c r="C25" s="445"/>
      <c r="D25" s="446"/>
      <c r="E25" s="447"/>
      <c r="F25" s="455" t="s">
        <v>196</v>
      </c>
      <c r="G25" s="455"/>
      <c r="H25" s="456"/>
      <c r="I25" s="471"/>
      <c r="J25" s="471"/>
      <c r="K25" s="471"/>
      <c r="L25" s="471"/>
      <c r="M25" s="471"/>
      <c r="N25" s="471"/>
      <c r="O25" s="471"/>
      <c r="P25" s="471"/>
      <c r="Q25" s="471"/>
      <c r="R25" s="471"/>
      <c r="S25" s="471"/>
      <c r="T25" s="471"/>
      <c r="U25" s="471"/>
      <c r="V25" s="471"/>
      <c r="W25" s="471"/>
      <c r="X25" s="471"/>
      <c r="Y25" s="471"/>
      <c r="Z25" s="471"/>
      <c r="AA25" s="471"/>
      <c r="AB25" s="475"/>
      <c r="AC25" s="476"/>
      <c r="AD25" s="476"/>
      <c r="AE25" s="476"/>
      <c r="AF25" s="476"/>
      <c r="AG25" s="476"/>
      <c r="AH25" s="476"/>
      <c r="AI25" s="476"/>
      <c r="AJ25" s="476"/>
      <c r="AK25" s="477"/>
      <c r="AL25" s="27"/>
      <c r="AM25" s="27"/>
      <c r="AN25" s="27"/>
      <c r="AO25" s="27"/>
      <c r="AP25" s="27"/>
      <c r="AQ25" s="27"/>
      <c r="AR25" s="27"/>
      <c r="AS25" s="27"/>
      <c r="AT25" s="27"/>
      <c r="AU25" s="27"/>
    </row>
    <row r="26" spans="2:48" s="297" customFormat="1" ht="30" customHeight="1">
      <c r="B26" s="440"/>
      <c r="C26" s="445"/>
      <c r="D26" s="446"/>
      <c r="E26" s="447"/>
      <c r="F26" s="458" t="s">
        <v>24</v>
      </c>
      <c r="G26" s="458"/>
      <c r="H26" s="459"/>
      <c r="I26" s="481"/>
      <c r="J26" s="481"/>
      <c r="K26" s="481"/>
      <c r="L26" s="481"/>
      <c r="M26" s="481"/>
      <c r="N26" s="481"/>
      <c r="O26" s="481"/>
      <c r="P26" s="481"/>
      <c r="Q26" s="481"/>
      <c r="R26" s="481"/>
      <c r="S26" s="481"/>
      <c r="T26" s="481"/>
      <c r="U26" s="481"/>
      <c r="V26" s="481"/>
      <c r="W26" s="481"/>
      <c r="X26" s="481"/>
      <c r="Y26" s="481"/>
      <c r="Z26" s="481"/>
      <c r="AA26" s="481"/>
      <c r="AB26" s="478"/>
      <c r="AC26" s="479"/>
      <c r="AD26" s="479"/>
      <c r="AE26" s="479"/>
      <c r="AF26" s="479"/>
      <c r="AG26" s="479"/>
      <c r="AH26" s="479"/>
      <c r="AI26" s="479"/>
      <c r="AJ26" s="479"/>
      <c r="AK26" s="480"/>
      <c r="AL26" s="27"/>
      <c r="AM26" s="27"/>
      <c r="AN26" s="27"/>
      <c r="AO26" s="27"/>
      <c r="AP26" s="27"/>
      <c r="AQ26" s="27"/>
      <c r="AR26" s="27"/>
      <c r="AS26" s="27"/>
      <c r="AT26" s="27"/>
      <c r="AU26" s="27"/>
    </row>
    <row r="27" spans="2:48" s="297" customFormat="1" ht="24.9" customHeight="1">
      <c r="B27" s="440"/>
      <c r="C27" s="445"/>
      <c r="D27" s="446"/>
      <c r="E27" s="447"/>
      <c r="F27" s="455" t="s">
        <v>25</v>
      </c>
      <c r="G27" s="455"/>
      <c r="H27" s="456"/>
      <c r="I27" s="482"/>
      <c r="J27" s="483"/>
      <c r="K27" s="483"/>
      <c r="L27" s="483"/>
      <c r="M27" s="483"/>
      <c r="N27" s="483"/>
      <c r="O27" s="483"/>
      <c r="P27" s="483"/>
      <c r="Q27" s="483"/>
      <c r="R27" s="483"/>
      <c r="S27" s="483"/>
      <c r="T27" s="483"/>
      <c r="U27" s="309" t="s">
        <v>728</v>
      </c>
      <c r="V27" s="484" t="s">
        <v>26</v>
      </c>
      <c r="W27" s="485"/>
      <c r="X27" s="486"/>
      <c r="Y27" s="482"/>
      <c r="Z27" s="483"/>
      <c r="AA27" s="483"/>
      <c r="AB27" s="483"/>
      <c r="AC27" s="483"/>
      <c r="AD27" s="483"/>
      <c r="AE27" s="483"/>
      <c r="AF27" s="483"/>
      <c r="AG27" s="483"/>
      <c r="AH27" s="483"/>
      <c r="AI27" s="483"/>
      <c r="AJ27" s="483"/>
      <c r="AK27" s="310" t="s">
        <v>728</v>
      </c>
      <c r="AL27" s="27"/>
      <c r="AM27" s="27"/>
      <c r="AN27" s="27"/>
      <c r="AO27" s="27"/>
      <c r="AP27" s="27"/>
      <c r="AQ27" s="27"/>
      <c r="AR27" s="27"/>
      <c r="AS27" s="27"/>
      <c r="AT27" s="27"/>
      <c r="AU27" s="27"/>
    </row>
    <row r="28" spans="2:48" s="297" customFormat="1" ht="24.9" customHeight="1">
      <c r="B28" s="440"/>
      <c r="C28" s="445"/>
      <c r="D28" s="446"/>
      <c r="E28" s="447"/>
      <c r="F28" s="487" t="s">
        <v>648</v>
      </c>
      <c r="G28" s="487"/>
      <c r="H28" s="488"/>
      <c r="I28" s="489"/>
      <c r="J28" s="490"/>
      <c r="K28" s="490"/>
      <c r="L28" s="490"/>
      <c r="M28" s="490"/>
      <c r="N28" s="490"/>
      <c r="O28" s="490"/>
      <c r="P28" s="490"/>
      <c r="Q28" s="490"/>
      <c r="R28" s="490"/>
      <c r="S28" s="490"/>
      <c r="T28" s="490"/>
      <c r="U28" s="491"/>
      <c r="V28" s="492" t="s">
        <v>650</v>
      </c>
      <c r="W28" s="493"/>
      <c r="X28" s="494"/>
      <c r="Y28" s="489"/>
      <c r="Z28" s="490"/>
      <c r="AA28" s="490"/>
      <c r="AB28" s="490"/>
      <c r="AC28" s="490"/>
      <c r="AD28" s="490"/>
      <c r="AE28" s="490"/>
      <c r="AF28" s="490"/>
      <c r="AG28" s="490"/>
      <c r="AH28" s="490"/>
      <c r="AI28" s="490"/>
      <c r="AJ28" s="490"/>
      <c r="AK28" s="311" t="s">
        <v>728</v>
      </c>
      <c r="AL28" s="27"/>
      <c r="AM28" s="27"/>
      <c r="AP28" s="27"/>
      <c r="AQ28" s="27"/>
      <c r="AR28" s="27"/>
      <c r="AS28" s="27"/>
      <c r="AT28" s="27"/>
      <c r="AU28" s="27"/>
      <c r="AV28" s="312" t="s">
        <v>651</v>
      </c>
    </row>
    <row r="29" spans="2:48" s="297" customFormat="1" ht="24.9" customHeight="1">
      <c r="B29" s="440"/>
      <c r="C29" s="445"/>
      <c r="D29" s="446"/>
      <c r="E29" s="447"/>
      <c r="F29" s="495" t="s">
        <v>652</v>
      </c>
      <c r="G29" s="469"/>
      <c r="H29" s="470"/>
      <c r="I29" s="499"/>
      <c r="J29" s="500"/>
      <c r="K29" s="500"/>
      <c r="L29" s="500"/>
      <c r="M29" s="500"/>
      <c r="N29" s="500"/>
      <c r="O29" s="500"/>
      <c r="P29" s="500"/>
      <c r="Q29" s="500"/>
      <c r="R29" s="500"/>
      <c r="S29" s="500"/>
      <c r="T29" s="500"/>
      <c r="U29" s="500"/>
      <c r="V29" s="313" t="s">
        <v>654</v>
      </c>
      <c r="W29" s="500"/>
      <c r="X29" s="501"/>
      <c r="Y29" s="501"/>
      <c r="Z29" s="501"/>
      <c r="AA29" s="501"/>
      <c r="AB29" s="501"/>
      <c r="AC29" s="501"/>
      <c r="AD29" s="501"/>
      <c r="AE29" s="501"/>
      <c r="AF29" s="501"/>
      <c r="AG29" s="501"/>
      <c r="AH29" s="501"/>
      <c r="AI29" s="501"/>
      <c r="AJ29" s="501"/>
      <c r="AK29" s="502"/>
      <c r="AL29" s="27"/>
      <c r="AM29" s="27"/>
      <c r="AN29" s="27"/>
      <c r="AO29" s="27"/>
      <c r="AP29" s="27"/>
      <c r="AQ29" s="27"/>
      <c r="AR29" s="27"/>
      <c r="AS29" s="27"/>
      <c r="AT29" s="27"/>
      <c r="AU29" s="27"/>
      <c r="AV29" s="314" t="str">
        <f>I29&amp;V29&amp;W29</f>
        <v>@</v>
      </c>
    </row>
    <row r="30" spans="2:48" s="297" customFormat="1" ht="15" customHeight="1">
      <c r="B30" s="440"/>
      <c r="C30" s="445"/>
      <c r="D30" s="446"/>
      <c r="E30" s="447"/>
      <c r="F30" s="496"/>
      <c r="G30" s="497"/>
      <c r="H30" s="498"/>
      <c r="I30" s="503" t="str">
        <f>IF(I29="","",I29&amp;V29&amp;W29)</f>
        <v/>
      </c>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5"/>
      <c r="AL30" s="27"/>
      <c r="AM30" s="27"/>
      <c r="AN30" s="27"/>
      <c r="AO30" s="27"/>
      <c r="AP30" s="27"/>
      <c r="AQ30" s="27"/>
      <c r="AR30" s="27"/>
      <c r="AS30" s="27"/>
      <c r="AT30" s="27"/>
      <c r="AU30" s="27"/>
      <c r="AV30" s="314"/>
    </row>
    <row r="31" spans="2:48" s="297" customFormat="1" ht="30" customHeight="1" thickBot="1">
      <c r="B31" s="441"/>
      <c r="C31" s="448"/>
      <c r="D31" s="449"/>
      <c r="E31" s="450"/>
      <c r="F31" s="506" t="s">
        <v>27</v>
      </c>
      <c r="G31" s="507"/>
      <c r="H31" s="508"/>
      <c r="I31" s="509" t="s">
        <v>28</v>
      </c>
      <c r="J31" s="510"/>
      <c r="K31" s="511" t="s">
        <v>720</v>
      </c>
      <c r="L31" s="511"/>
      <c r="M31" s="511"/>
      <c r="N31" s="511"/>
      <c r="O31" s="511"/>
      <c r="P31" s="511"/>
      <c r="Q31" s="511"/>
      <c r="R31" s="511"/>
      <c r="S31" s="511"/>
      <c r="T31" s="511"/>
      <c r="U31" s="511"/>
      <c r="V31" s="315" t="s">
        <v>4</v>
      </c>
      <c r="W31" s="512" t="s">
        <v>656</v>
      </c>
      <c r="X31" s="512"/>
      <c r="Y31" s="512"/>
      <c r="Z31" s="315" t="s">
        <v>4</v>
      </c>
      <c r="AA31" s="512" t="s">
        <v>657</v>
      </c>
      <c r="AB31" s="512"/>
      <c r="AC31" s="512"/>
      <c r="AD31" s="316"/>
      <c r="AE31" s="317"/>
      <c r="AF31" s="317"/>
      <c r="AG31" s="317"/>
      <c r="AH31" s="317"/>
      <c r="AI31" s="317"/>
      <c r="AJ31" s="317"/>
      <c r="AK31" s="318"/>
      <c r="AL31" s="27"/>
      <c r="AM31" s="27"/>
      <c r="AN31" s="27" t="s">
        <v>17</v>
      </c>
      <c r="AO31" s="27" t="str">
        <f>IF($Z$31="□","■","")</f>
        <v>■</v>
      </c>
      <c r="AP31" s="27"/>
      <c r="AQ31" s="27" t="s">
        <v>17</v>
      </c>
      <c r="AR31" s="27" t="str">
        <f>IF($V$31="□","■","")</f>
        <v>■</v>
      </c>
      <c r="AS31" s="319"/>
      <c r="AT31" s="27"/>
      <c r="AU31" s="27"/>
    </row>
    <row r="32" spans="2:48" ht="15" customHeight="1"/>
    <row r="33" spans="2:47" ht="15" customHeight="1">
      <c r="AE33" s="320"/>
      <c r="AF33" s="320"/>
      <c r="AG33" s="320"/>
      <c r="AH33" s="320"/>
      <c r="AI33" s="320"/>
      <c r="AJ33" s="321" t="s">
        <v>729</v>
      </c>
      <c r="AK33" s="320"/>
    </row>
    <row r="34" spans="2:47" ht="15" customHeight="1"/>
    <row r="35" spans="2:47" s="297" customFormat="1" ht="15" customHeight="1">
      <c r="B35" s="27"/>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27"/>
      <c r="AL35" s="27"/>
      <c r="AM35" s="27"/>
      <c r="AN35" s="27"/>
      <c r="AO35" s="27"/>
      <c r="AP35" s="27"/>
      <c r="AQ35" s="27"/>
      <c r="AR35" s="27"/>
      <c r="AS35" s="27"/>
      <c r="AT35" s="27"/>
      <c r="AU35" s="27"/>
    </row>
    <row r="36" spans="2:47" ht="15" customHeight="1"/>
    <row r="37" spans="2:47" ht="15" customHeight="1"/>
    <row r="38" spans="2:47" ht="15" customHeight="1"/>
    <row r="39" spans="2:47" s="297" customFormat="1" ht="15" customHeight="1">
      <c r="B39" s="323" t="s">
        <v>552</v>
      </c>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27"/>
      <c r="AM39" s="27"/>
      <c r="AN39" s="27"/>
      <c r="AO39" s="27"/>
      <c r="AP39" s="27"/>
      <c r="AQ39" s="27"/>
      <c r="AR39" s="27"/>
      <c r="AS39" s="27"/>
      <c r="AT39" s="27"/>
      <c r="AU39" s="27"/>
    </row>
    <row r="40" spans="2:47" s="297" customFormat="1" ht="15" customHeight="1">
      <c r="B40" s="524" t="s">
        <v>29</v>
      </c>
      <c r="C40" s="525"/>
      <c r="D40" s="525"/>
      <c r="E40" s="525"/>
      <c r="F40" s="525"/>
      <c r="G40" s="525"/>
      <c r="H40" s="525"/>
      <c r="I40" s="525"/>
      <c r="J40" s="526"/>
      <c r="K40" s="524" t="s">
        <v>658</v>
      </c>
      <c r="L40" s="525"/>
      <c r="M40" s="525"/>
      <c r="N40" s="525"/>
      <c r="O40" s="525"/>
      <c r="P40" s="525"/>
      <c r="Q40" s="525"/>
      <c r="R40" s="525"/>
      <c r="S40" s="525"/>
      <c r="T40" s="525"/>
      <c r="U40" s="525"/>
      <c r="V40" s="525"/>
      <c r="W40" s="525"/>
      <c r="X40" s="525"/>
      <c r="Y40" s="526"/>
      <c r="Z40" s="525" t="s">
        <v>659</v>
      </c>
      <c r="AA40" s="525"/>
      <c r="AB40" s="525"/>
      <c r="AC40" s="525"/>
      <c r="AD40" s="525"/>
      <c r="AE40" s="525"/>
      <c r="AF40" s="525"/>
      <c r="AG40" s="525"/>
      <c r="AH40" s="525"/>
      <c r="AI40" s="525"/>
      <c r="AJ40" s="525"/>
      <c r="AK40" s="526"/>
      <c r="AL40" s="27"/>
      <c r="AM40" s="27"/>
      <c r="AN40" s="27"/>
      <c r="AO40" s="27"/>
      <c r="AP40" s="27"/>
      <c r="AQ40" s="27"/>
      <c r="AR40" s="27"/>
      <c r="AS40" s="27"/>
      <c r="AT40" s="27"/>
      <c r="AU40" s="27"/>
    </row>
    <row r="41" spans="2:47" s="297" customFormat="1" ht="35.15" customHeight="1">
      <c r="B41" s="513" t="s">
        <v>30</v>
      </c>
      <c r="C41" s="514"/>
      <c r="D41" s="515"/>
      <c r="E41" s="516"/>
      <c r="F41" s="516"/>
      <c r="G41" s="516"/>
      <c r="H41" s="516"/>
      <c r="I41" s="516"/>
      <c r="J41" s="517"/>
      <c r="K41" s="518"/>
      <c r="L41" s="519"/>
      <c r="M41" s="519"/>
      <c r="N41" s="519"/>
      <c r="O41" s="519"/>
      <c r="P41" s="519"/>
      <c r="Q41" s="519"/>
      <c r="R41" s="519"/>
      <c r="S41" s="519"/>
      <c r="T41" s="519"/>
      <c r="U41" s="519"/>
      <c r="V41" s="519"/>
      <c r="W41" s="519"/>
      <c r="X41" s="519"/>
      <c r="Y41" s="520"/>
      <c r="Z41" s="521"/>
      <c r="AA41" s="522"/>
      <c r="AB41" s="522"/>
      <c r="AC41" s="522"/>
      <c r="AD41" s="522"/>
      <c r="AE41" s="522"/>
      <c r="AF41" s="522"/>
      <c r="AG41" s="522"/>
      <c r="AH41" s="522"/>
      <c r="AI41" s="522"/>
      <c r="AJ41" s="522"/>
      <c r="AK41" s="523"/>
      <c r="AL41" s="27"/>
      <c r="AM41" s="27"/>
      <c r="AN41" s="27"/>
      <c r="AO41" s="27"/>
      <c r="AP41" s="27"/>
      <c r="AQ41" s="27"/>
      <c r="AR41" s="27"/>
      <c r="AS41" s="27"/>
      <c r="AT41" s="27"/>
      <c r="AU41" s="27"/>
    </row>
    <row r="42" spans="2:47" s="297" customFormat="1" ht="35.15" customHeight="1">
      <c r="B42" s="513" t="s">
        <v>31</v>
      </c>
      <c r="C42" s="514"/>
      <c r="D42" s="515"/>
      <c r="E42" s="516"/>
      <c r="F42" s="516"/>
      <c r="G42" s="516"/>
      <c r="H42" s="516"/>
      <c r="I42" s="516"/>
      <c r="J42" s="517"/>
      <c r="K42" s="518"/>
      <c r="L42" s="519"/>
      <c r="M42" s="519"/>
      <c r="N42" s="519"/>
      <c r="O42" s="519"/>
      <c r="P42" s="519"/>
      <c r="Q42" s="519"/>
      <c r="R42" s="519"/>
      <c r="S42" s="519"/>
      <c r="T42" s="519"/>
      <c r="U42" s="519"/>
      <c r="V42" s="519"/>
      <c r="W42" s="519"/>
      <c r="X42" s="519"/>
      <c r="Y42" s="520"/>
      <c r="Z42" s="521"/>
      <c r="AA42" s="522"/>
      <c r="AB42" s="522"/>
      <c r="AC42" s="522"/>
      <c r="AD42" s="522"/>
      <c r="AE42" s="522"/>
      <c r="AF42" s="522"/>
      <c r="AG42" s="522"/>
      <c r="AH42" s="522"/>
      <c r="AI42" s="522"/>
      <c r="AJ42" s="522"/>
      <c r="AK42" s="523"/>
      <c r="AL42" s="27"/>
      <c r="AM42" s="27"/>
      <c r="AN42" s="27"/>
      <c r="AO42" s="27"/>
      <c r="AP42" s="27"/>
      <c r="AQ42" s="27"/>
      <c r="AR42" s="27"/>
      <c r="AS42" s="27"/>
      <c r="AT42" s="27"/>
      <c r="AU42" s="27"/>
    </row>
    <row r="43" spans="2:47" s="297" customFormat="1" ht="9.9" customHeight="1">
      <c r="B43" s="325"/>
      <c r="C43" s="325"/>
      <c r="D43" s="326"/>
      <c r="E43" s="326"/>
      <c r="F43" s="326"/>
      <c r="G43" s="326"/>
      <c r="H43" s="326"/>
      <c r="I43" s="327"/>
      <c r="J43" s="327"/>
      <c r="K43" s="327"/>
      <c r="L43" s="327"/>
      <c r="M43" s="327"/>
      <c r="N43" s="327"/>
      <c r="O43" s="327"/>
      <c r="P43" s="327"/>
      <c r="Q43" s="327"/>
      <c r="R43" s="327"/>
      <c r="S43" s="327"/>
      <c r="T43" s="327"/>
      <c r="U43" s="327"/>
      <c r="V43" s="327"/>
      <c r="W43" s="327"/>
      <c r="X43" s="327"/>
      <c r="Y43" s="327"/>
      <c r="Z43" s="328"/>
      <c r="AA43" s="329"/>
      <c r="AB43" s="329"/>
      <c r="AC43" s="329"/>
      <c r="AD43" s="330"/>
      <c r="AE43" s="329"/>
      <c r="AF43" s="329"/>
      <c r="AG43" s="330"/>
      <c r="AH43" s="329"/>
      <c r="AI43" s="329"/>
      <c r="AJ43" s="330"/>
      <c r="AK43" s="330"/>
      <c r="AL43" s="27"/>
      <c r="AM43" s="27"/>
      <c r="AN43" s="27"/>
      <c r="AO43" s="27"/>
      <c r="AP43" s="27"/>
      <c r="AQ43" s="27"/>
      <c r="AR43" s="27"/>
      <c r="AS43" s="27"/>
      <c r="AT43" s="27"/>
      <c r="AU43" s="27"/>
    </row>
    <row r="44" spans="2:47" s="297" customFormat="1" ht="15" customHeight="1">
      <c r="B44" s="524" t="s">
        <v>660</v>
      </c>
      <c r="C44" s="525"/>
      <c r="D44" s="525"/>
      <c r="E44" s="525"/>
      <c r="F44" s="525"/>
      <c r="G44" s="525"/>
      <c r="H44" s="525"/>
      <c r="I44" s="525"/>
      <c r="J44" s="526"/>
      <c r="K44" s="524" t="s">
        <v>661</v>
      </c>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6"/>
      <c r="AL44" s="27"/>
      <c r="AM44" s="27"/>
      <c r="AN44" s="27"/>
      <c r="AO44" s="27"/>
      <c r="AP44" s="27"/>
      <c r="AQ44" s="27"/>
      <c r="AR44" s="27"/>
      <c r="AS44" s="27"/>
      <c r="AT44" s="27"/>
      <c r="AU44" s="27"/>
    </row>
    <row r="45" spans="2:47" s="297" customFormat="1" ht="18" customHeight="1">
      <c r="B45" s="527"/>
      <c r="C45" s="528"/>
      <c r="D45" s="528"/>
      <c r="E45" s="528"/>
      <c r="F45" s="528"/>
      <c r="G45" s="528"/>
      <c r="H45" s="528"/>
      <c r="I45" s="528"/>
      <c r="J45" s="529"/>
      <c r="K45" s="536"/>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8"/>
      <c r="AL45" s="27"/>
      <c r="AM45" s="27"/>
      <c r="AN45" s="27"/>
      <c r="AO45" s="27"/>
      <c r="AP45" s="27"/>
      <c r="AQ45" s="27"/>
      <c r="AR45" s="27"/>
      <c r="AS45" s="27"/>
      <c r="AT45" s="27"/>
      <c r="AU45" s="27"/>
    </row>
    <row r="46" spans="2:47" s="297" customFormat="1" ht="18" customHeight="1">
      <c r="B46" s="530"/>
      <c r="C46" s="531"/>
      <c r="D46" s="531"/>
      <c r="E46" s="531"/>
      <c r="F46" s="531"/>
      <c r="G46" s="531"/>
      <c r="H46" s="531"/>
      <c r="I46" s="531"/>
      <c r="J46" s="532"/>
      <c r="K46" s="539"/>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1"/>
      <c r="AL46" s="27"/>
      <c r="AM46" s="27"/>
      <c r="AN46" s="27"/>
      <c r="AO46" s="27"/>
      <c r="AP46" s="27"/>
      <c r="AQ46" s="27"/>
      <c r="AR46" s="27"/>
      <c r="AS46" s="27"/>
      <c r="AT46" s="27"/>
      <c r="AU46" s="27"/>
    </row>
    <row r="47" spans="2:47" s="297" customFormat="1" ht="18" customHeight="1">
      <c r="B47" s="530"/>
      <c r="C47" s="531"/>
      <c r="D47" s="531"/>
      <c r="E47" s="531"/>
      <c r="F47" s="531"/>
      <c r="G47" s="531"/>
      <c r="H47" s="531"/>
      <c r="I47" s="531"/>
      <c r="J47" s="532"/>
      <c r="K47" s="539"/>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1"/>
      <c r="AL47" s="27"/>
      <c r="AM47" s="27"/>
      <c r="AN47" s="27"/>
      <c r="AO47" s="27"/>
      <c r="AP47" s="27"/>
      <c r="AQ47" s="27"/>
      <c r="AR47" s="27"/>
      <c r="AS47" s="27"/>
      <c r="AT47" s="27"/>
      <c r="AU47" s="27"/>
    </row>
    <row r="48" spans="2:47" s="297" customFormat="1" ht="18" customHeight="1">
      <c r="B48" s="530"/>
      <c r="C48" s="531"/>
      <c r="D48" s="531"/>
      <c r="E48" s="531"/>
      <c r="F48" s="531"/>
      <c r="G48" s="531"/>
      <c r="H48" s="531"/>
      <c r="I48" s="531"/>
      <c r="J48" s="532"/>
      <c r="K48" s="539"/>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1"/>
      <c r="AL48" s="27"/>
      <c r="AM48" s="27"/>
      <c r="AN48" s="27"/>
      <c r="AO48" s="27"/>
      <c r="AP48" s="27"/>
      <c r="AQ48" s="27"/>
      <c r="AR48" s="27"/>
      <c r="AS48" s="27"/>
      <c r="AT48" s="27"/>
      <c r="AU48" s="27"/>
    </row>
    <row r="49" spans="2:47" s="297" customFormat="1" ht="18" customHeight="1">
      <c r="B49" s="533"/>
      <c r="C49" s="534"/>
      <c r="D49" s="534"/>
      <c r="E49" s="534"/>
      <c r="F49" s="534"/>
      <c r="G49" s="534"/>
      <c r="H49" s="534"/>
      <c r="I49" s="534"/>
      <c r="J49" s="535"/>
      <c r="K49" s="542"/>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4"/>
      <c r="AL49" s="27"/>
      <c r="AM49" s="27"/>
      <c r="AN49" s="27"/>
      <c r="AO49" s="27"/>
      <c r="AP49" s="27"/>
      <c r="AQ49" s="27"/>
      <c r="AR49" s="27"/>
      <c r="AS49" s="27"/>
      <c r="AT49" s="27"/>
      <c r="AU49" s="27"/>
    </row>
    <row r="50" spans="2:47" s="297" customFormat="1" ht="9.9" customHeight="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27"/>
      <c r="AM50" s="27"/>
      <c r="AN50" s="27"/>
      <c r="AO50" s="27"/>
      <c r="AP50" s="27"/>
      <c r="AQ50" s="27"/>
      <c r="AR50" s="27"/>
      <c r="AS50" s="27"/>
      <c r="AT50" s="27"/>
      <c r="AU50" s="27"/>
    </row>
    <row r="51" spans="2:47" ht="15" customHeight="1">
      <c r="B51" s="545" t="s">
        <v>662</v>
      </c>
      <c r="C51" s="546"/>
      <c r="D51" s="546"/>
      <c r="E51" s="546"/>
      <c r="F51" s="546"/>
      <c r="G51" s="546"/>
      <c r="H51" s="546"/>
      <c r="I51" s="546"/>
      <c r="J51" s="546"/>
      <c r="K51" s="546"/>
      <c r="L51" s="546"/>
      <c r="M51" s="546"/>
      <c r="N51" s="546"/>
      <c r="O51" s="546"/>
      <c r="P51" s="546"/>
      <c r="Q51" s="546"/>
      <c r="R51" s="546"/>
      <c r="S51" s="547"/>
      <c r="T51" s="548" t="s">
        <v>34</v>
      </c>
      <c r="U51" s="549"/>
      <c r="V51" s="549"/>
      <c r="W51" s="549"/>
      <c r="X51" s="549"/>
      <c r="Y51" s="549"/>
      <c r="Z51" s="549"/>
      <c r="AA51" s="549"/>
      <c r="AB51" s="550"/>
      <c r="AC51" s="548" t="s">
        <v>663</v>
      </c>
      <c r="AD51" s="549"/>
      <c r="AE51" s="549"/>
      <c r="AF51" s="549"/>
      <c r="AG51" s="549"/>
      <c r="AH51" s="549"/>
      <c r="AI51" s="549"/>
      <c r="AJ51" s="549"/>
      <c r="AK51" s="550"/>
    </row>
    <row r="52" spans="2:47" ht="15" customHeight="1">
      <c r="B52" s="551" t="s">
        <v>664</v>
      </c>
      <c r="C52" s="552"/>
      <c r="D52" s="552"/>
      <c r="E52" s="552"/>
      <c r="F52" s="552"/>
      <c r="G52" s="553"/>
      <c r="H52" s="551" t="s">
        <v>665</v>
      </c>
      <c r="I52" s="552"/>
      <c r="J52" s="552"/>
      <c r="K52" s="552"/>
      <c r="L52" s="553"/>
      <c r="M52" s="551" t="s">
        <v>666</v>
      </c>
      <c r="N52" s="552"/>
      <c r="O52" s="552"/>
      <c r="P52" s="552"/>
      <c r="Q52" s="552"/>
      <c r="R52" s="552"/>
      <c r="S52" s="553"/>
      <c r="T52" s="554" t="s">
        <v>35</v>
      </c>
      <c r="U52" s="555"/>
      <c r="V52" s="555"/>
      <c r="W52" s="555"/>
      <c r="X52" s="555"/>
      <c r="Y52" s="555"/>
      <c r="Z52" s="555"/>
      <c r="AA52" s="555"/>
      <c r="AB52" s="556"/>
      <c r="AC52" s="554" t="s">
        <v>35</v>
      </c>
      <c r="AD52" s="555"/>
      <c r="AE52" s="555"/>
      <c r="AF52" s="555"/>
      <c r="AG52" s="555"/>
      <c r="AH52" s="555"/>
      <c r="AI52" s="555"/>
      <c r="AJ52" s="555"/>
      <c r="AK52" s="556"/>
    </row>
    <row r="53" spans="2:47" ht="15.9" customHeight="1">
      <c r="B53" s="564" t="s">
        <v>4</v>
      </c>
      <c r="C53" s="566" t="s">
        <v>667</v>
      </c>
      <c r="D53" s="567"/>
      <c r="E53" s="567"/>
      <c r="F53" s="567"/>
      <c r="G53" s="568"/>
      <c r="H53" s="564" t="s">
        <v>4</v>
      </c>
      <c r="I53" s="566" t="s">
        <v>73</v>
      </c>
      <c r="J53" s="567"/>
      <c r="K53" s="567"/>
      <c r="L53" s="568"/>
      <c r="M53" s="569" t="s">
        <v>668</v>
      </c>
      <c r="N53" s="570"/>
      <c r="O53" s="570"/>
      <c r="P53" s="570"/>
      <c r="Q53" s="570"/>
      <c r="R53" s="570"/>
      <c r="S53" s="571"/>
      <c r="T53" s="577"/>
      <c r="U53" s="557"/>
      <c r="V53" s="557"/>
      <c r="W53" s="557"/>
      <c r="X53" s="557"/>
      <c r="Y53" s="557"/>
      <c r="Z53" s="557"/>
      <c r="AA53" s="557"/>
      <c r="AB53" s="558"/>
      <c r="AC53" s="579"/>
      <c r="AD53" s="580"/>
      <c r="AE53" s="580"/>
      <c r="AF53" s="580"/>
      <c r="AG53" s="581"/>
      <c r="AH53" s="557"/>
      <c r="AI53" s="557"/>
      <c r="AJ53" s="557"/>
      <c r="AK53" s="558"/>
      <c r="AN53" s="27" t="s">
        <v>4</v>
      </c>
      <c r="AO53" s="27" t="str">
        <f>IF(AND($B$55="□",$B$57="□"),"■","")</f>
        <v>■</v>
      </c>
      <c r="AP53" s="27" t="s">
        <v>4</v>
      </c>
      <c r="AQ53" s="27" t="str">
        <f>IF($H$55="□","■","")</f>
        <v>■</v>
      </c>
    </row>
    <row r="54" spans="2:47" ht="15.9" customHeight="1">
      <c r="B54" s="565"/>
      <c r="C54" s="567"/>
      <c r="D54" s="567"/>
      <c r="E54" s="567"/>
      <c r="F54" s="567"/>
      <c r="G54" s="568"/>
      <c r="H54" s="565"/>
      <c r="I54" s="567"/>
      <c r="J54" s="567"/>
      <c r="K54" s="567"/>
      <c r="L54" s="568"/>
      <c r="M54" s="561"/>
      <c r="N54" s="562"/>
      <c r="O54" s="562"/>
      <c r="P54" s="562"/>
      <c r="Q54" s="562"/>
      <c r="R54" s="562"/>
      <c r="S54" s="563"/>
      <c r="T54" s="577"/>
      <c r="U54" s="557"/>
      <c r="V54" s="557"/>
      <c r="W54" s="557"/>
      <c r="X54" s="557"/>
      <c r="Y54" s="557"/>
      <c r="Z54" s="557"/>
      <c r="AA54" s="557"/>
      <c r="AB54" s="558"/>
      <c r="AC54" s="564"/>
      <c r="AD54" s="582"/>
      <c r="AE54" s="582"/>
      <c r="AF54" s="582"/>
      <c r="AG54" s="583"/>
      <c r="AH54" s="557"/>
      <c r="AI54" s="557"/>
      <c r="AJ54" s="557"/>
      <c r="AK54" s="558"/>
      <c r="AN54" s="27" t="s">
        <v>4</v>
      </c>
      <c r="AO54" s="27" t="str">
        <f>IF(AND($B$53="□",$B$57="□"),"■","")</f>
        <v>■</v>
      </c>
      <c r="AP54" s="27" t="s">
        <v>4</v>
      </c>
      <c r="AQ54" s="27" t="str">
        <f>IF($H$53="□","■","")</f>
        <v>■</v>
      </c>
    </row>
    <row r="55" spans="2:47" ht="15.9" customHeight="1">
      <c r="B55" s="564" t="s">
        <v>4</v>
      </c>
      <c r="C55" s="566" t="s">
        <v>72</v>
      </c>
      <c r="D55" s="567"/>
      <c r="E55" s="567"/>
      <c r="F55" s="567"/>
      <c r="G55" s="568"/>
      <c r="H55" s="564" t="s">
        <v>4</v>
      </c>
      <c r="I55" s="566" t="s">
        <v>669</v>
      </c>
      <c r="J55" s="567"/>
      <c r="K55" s="567"/>
      <c r="L55" s="568"/>
      <c r="M55" s="562"/>
      <c r="N55" s="562"/>
      <c r="O55" s="562"/>
      <c r="P55" s="562"/>
      <c r="Q55" s="562"/>
      <c r="R55" s="562"/>
      <c r="S55" s="563"/>
      <c r="T55" s="577"/>
      <c r="U55" s="557"/>
      <c r="V55" s="557"/>
      <c r="W55" s="557"/>
      <c r="X55" s="557"/>
      <c r="Y55" s="557"/>
      <c r="Z55" s="557"/>
      <c r="AA55" s="557"/>
      <c r="AB55" s="558"/>
      <c r="AC55" s="564"/>
      <c r="AD55" s="582"/>
      <c r="AE55" s="582"/>
      <c r="AF55" s="582"/>
      <c r="AG55" s="583"/>
      <c r="AH55" s="557"/>
      <c r="AI55" s="557"/>
      <c r="AJ55" s="557"/>
      <c r="AK55" s="558"/>
      <c r="AN55" s="27" t="s">
        <v>4</v>
      </c>
      <c r="AO55" s="27" t="str">
        <f>IF(AND($B$53="□",$B$55="□"),"■","")</f>
        <v>■</v>
      </c>
    </row>
    <row r="56" spans="2:47" ht="15.9" customHeight="1">
      <c r="B56" s="565"/>
      <c r="C56" s="567"/>
      <c r="D56" s="567"/>
      <c r="E56" s="567"/>
      <c r="F56" s="567"/>
      <c r="G56" s="568"/>
      <c r="H56" s="565"/>
      <c r="I56" s="567"/>
      <c r="J56" s="567"/>
      <c r="K56" s="567"/>
      <c r="L56" s="568"/>
      <c r="M56" s="569" t="s">
        <v>670</v>
      </c>
      <c r="N56" s="570"/>
      <c r="O56" s="570"/>
      <c r="P56" s="570"/>
      <c r="Q56" s="570"/>
      <c r="R56" s="570"/>
      <c r="S56" s="571"/>
      <c r="T56" s="577"/>
      <c r="U56" s="557"/>
      <c r="V56" s="557"/>
      <c r="W56" s="557"/>
      <c r="X56" s="557"/>
      <c r="Y56" s="557"/>
      <c r="Z56" s="557"/>
      <c r="AA56" s="557"/>
      <c r="AB56" s="558"/>
      <c r="AC56" s="564"/>
      <c r="AD56" s="582"/>
      <c r="AE56" s="582"/>
      <c r="AF56" s="582"/>
      <c r="AG56" s="583"/>
      <c r="AH56" s="557"/>
      <c r="AI56" s="557"/>
      <c r="AJ56" s="557"/>
      <c r="AK56" s="558"/>
    </row>
    <row r="57" spans="2:47" ht="15.9" customHeight="1">
      <c r="B57" s="564" t="s">
        <v>4</v>
      </c>
      <c r="C57" s="566" t="s">
        <v>33</v>
      </c>
      <c r="D57" s="567"/>
      <c r="E57" s="567"/>
      <c r="F57" s="567"/>
      <c r="G57" s="568"/>
      <c r="H57" s="575"/>
      <c r="I57" s="587"/>
      <c r="J57" s="567"/>
      <c r="K57" s="567"/>
      <c r="L57" s="568"/>
      <c r="M57" s="561"/>
      <c r="N57" s="588"/>
      <c r="O57" s="588"/>
      <c r="P57" s="588"/>
      <c r="Q57" s="588"/>
      <c r="R57" s="588"/>
      <c r="S57" s="589"/>
      <c r="T57" s="577"/>
      <c r="U57" s="557"/>
      <c r="V57" s="557"/>
      <c r="W57" s="557"/>
      <c r="X57" s="557"/>
      <c r="Y57" s="557"/>
      <c r="Z57" s="557"/>
      <c r="AA57" s="557"/>
      <c r="AB57" s="558"/>
      <c r="AC57" s="564"/>
      <c r="AD57" s="582"/>
      <c r="AE57" s="582"/>
      <c r="AF57" s="582"/>
      <c r="AG57" s="583"/>
      <c r="AH57" s="557"/>
      <c r="AI57" s="557"/>
      <c r="AJ57" s="557"/>
      <c r="AK57" s="558"/>
    </row>
    <row r="58" spans="2:47" ht="15.9" customHeight="1">
      <c r="B58" s="572"/>
      <c r="C58" s="573"/>
      <c r="D58" s="573"/>
      <c r="E58" s="573"/>
      <c r="F58" s="573"/>
      <c r="G58" s="574"/>
      <c r="H58" s="576"/>
      <c r="I58" s="573"/>
      <c r="J58" s="573"/>
      <c r="K58" s="573"/>
      <c r="L58" s="574"/>
      <c r="M58" s="590"/>
      <c r="N58" s="590"/>
      <c r="O58" s="590"/>
      <c r="P58" s="590"/>
      <c r="Q58" s="590"/>
      <c r="R58" s="590"/>
      <c r="S58" s="591"/>
      <c r="T58" s="578"/>
      <c r="U58" s="559"/>
      <c r="V58" s="559"/>
      <c r="W58" s="559"/>
      <c r="X58" s="559"/>
      <c r="Y58" s="559"/>
      <c r="Z58" s="559"/>
      <c r="AA58" s="559"/>
      <c r="AB58" s="560"/>
      <c r="AC58" s="584"/>
      <c r="AD58" s="585"/>
      <c r="AE58" s="585"/>
      <c r="AF58" s="585"/>
      <c r="AG58" s="586"/>
      <c r="AH58" s="559"/>
      <c r="AI58" s="559"/>
      <c r="AJ58" s="559"/>
      <c r="AK58" s="560"/>
    </row>
    <row r="59" spans="2:47" ht="15" customHeight="1">
      <c r="B59" s="548" t="s">
        <v>671</v>
      </c>
      <c r="C59" s="549"/>
      <c r="D59" s="549"/>
      <c r="E59" s="549"/>
      <c r="F59" s="549"/>
      <c r="G59" s="549"/>
      <c r="H59" s="549"/>
      <c r="I59" s="549"/>
      <c r="J59" s="550"/>
      <c r="K59" s="548" t="s">
        <v>672</v>
      </c>
      <c r="L59" s="549"/>
      <c r="M59" s="549"/>
      <c r="N59" s="549"/>
      <c r="O59" s="549"/>
      <c r="P59" s="549"/>
      <c r="Q59" s="549"/>
      <c r="R59" s="549"/>
      <c r="S59" s="550"/>
      <c r="T59" s="548" t="s">
        <v>673</v>
      </c>
      <c r="U59" s="549"/>
      <c r="V59" s="549"/>
      <c r="W59" s="549"/>
      <c r="X59" s="549"/>
      <c r="Y59" s="549"/>
      <c r="Z59" s="549"/>
      <c r="AA59" s="549"/>
      <c r="AB59" s="550"/>
      <c r="AC59" s="548" t="s">
        <v>674</v>
      </c>
      <c r="AD59" s="549"/>
      <c r="AE59" s="549"/>
      <c r="AF59" s="549"/>
      <c r="AG59" s="549"/>
      <c r="AH59" s="549"/>
      <c r="AI59" s="549"/>
      <c r="AJ59" s="549"/>
      <c r="AK59" s="550"/>
    </row>
    <row r="60" spans="2:47" ht="15" customHeight="1">
      <c r="B60" s="554" t="s">
        <v>35</v>
      </c>
      <c r="C60" s="555"/>
      <c r="D60" s="555"/>
      <c r="E60" s="555"/>
      <c r="F60" s="555"/>
      <c r="G60" s="555"/>
      <c r="H60" s="555"/>
      <c r="I60" s="555"/>
      <c r="J60" s="556"/>
      <c r="K60" s="554" t="s">
        <v>35</v>
      </c>
      <c r="L60" s="555"/>
      <c r="M60" s="555"/>
      <c r="N60" s="555"/>
      <c r="O60" s="555"/>
      <c r="P60" s="555"/>
      <c r="Q60" s="555"/>
      <c r="R60" s="555"/>
      <c r="S60" s="556"/>
      <c r="T60" s="554" t="s">
        <v>35</v>
      </c>
      <c r="U60" s="555"/>
      <c r="V60" s="555"/>
      <c r="W60" s="555"/>
      <c r="X60" s="555"/>
      <c r="Y60" s="555"/>
      <c r="Z60" s="555"/>
      <c r="AA60" s="555"/>
      <c r="AB60" s="556"/>
      <c r="AC60" s="554" t="s">
        <v>35</v>
      </c>
      <c r="AD60" s="555"/>
      <c r="AE60" s="555"/>
      <c r="AF60" s="555"/>
      <c r="AG60" s="555"/>
      <c r="AH60" s="555"/>
      <c r="AI60" s="555"/>
      <c r="AJ60" s="555"/>
      <c r="AK60" s="556"/>
    </row>
    <row r="61" spans="2:47" ht="15.9" customHeight="1">
      <c r="B61" s="577"/>
      <c r="C61" s="557"/>
      <c r="D61" s="557"/>
      <c r="E61" s="557"/>
      <c r="F61" s="557"/>
      <c r="G61" s="557"/>
      <c r="H61" s="557"/>
      <c r="I61" s="557"/>
      <c r="J61" s="558"/>
      <c r="K61" s="577"/>
      <c r="L61" s="557"/>
      <c r="M61" s="557"/>
      <c r="N61" s="557"/>
      <c r="O61" s="557"/>
      <c r="P61" s="557"/>
      <c r="Q61" s="557"/>
      <c r="R61" s="557"/>
      <c r="S61" s="558"/>
      <c r="T61" s="577"/>
      <c r="U61" s="557"/>
      <c r="V61" s="557"/>
      <c r="W61" s="557"/>
      <c r="X61" s="557"/>
      <c r="Y61" s="557"/>
      <c r="Z61" s="557"/>
      <c r="AA61" s="557"/>
      <c r="AB61" s="558"/>
      <c r="AC61" s="577"/>
      <c r="AD61" s="557"/>
      <c r="AE61" s="557"/>
      <c r="AF61" s="557"/>
      <c r="AG61" s="557"/>
      <c r="AH61" s="557"/>
      <c r="AI61" s="557"/>
      <c r="AJ61" s="557"/>
      <c r="AK61" s="558"/>
    </row>
    <row r="62" spans="2:47" ht="15.9" customHeight="1">
      <c r="B62" s="577"/>
      <c r="C62" s="557"/>
      <c r="D62" s="557"/>
      <c r="E62" s="557"/>
      <c r="F62" s="557"/>
      <c r="G62" s="557"/>
      <c r="H62" s="557"/>
      <c r="I62" s="557"/>
      <c r="J62" s="558"/>
      <c r="K62" s="577"/>
      <c r="L62" s="557"/>
      <c r="M62" s="557"/>
      <c r="N62" s="557"/>
      <c r="O62" s="557"/>
      <c r="P62" s="557"/>
      <c r="Q62" s="557"/>
      <c r="R62" s="557"/>
      <c r="S62" s="558"/>
      <c r="T62" s="577"/>
      <c r="U62" s="557"/>
      <c r="V62" s="557"/>
      <c r="W62" s="557"/>
      <c r="X62" s="557"/>
      <c r="Y62" s="557"/>
      <c r="Z62" s="557"/>
      <c r="AA62" s="557"/>
      <c r="AB62" s="558"/>
      <c r="AC62" s="577"/>
      <c r="AD62" s="557"/>
      <c r="AE62" s="557"/>
      <c r="AF62" s="557"/>
      <c r="AG62" s="557"/>
      <c r="AH62" s="557"/>
      <c r="AI62" s="557"/>
      <c r="AJ62" s="557"/>
      <c r="AK62" s="558"/>
    </row>
    <row r="63" spans="2:47" ht="15.9" customHeight="1">
      <c r="B63" s="577"/>
      <c r="C63" s="557"/>
      <c r="D63" s="557"/>
      <c r="E63" s="557"/>
      <c r="F63" s="557"/>
      <c r="G63" s="557"/>
      <c r="H63" s="557"/>
      <c r="I63" s="557"/>
      <c r="J63" s="558"/>
      <c r="K63" s="577"/>
      <c r="L63" s="557"/>
      <c r="M63" s="557"/>
      <c r="N63" s="557"/>
      <c r="O63" s="557"/>
      <c r="P63" s="557"/>
      <c r="Q63" s="557"/>
      <c r="R63" s="557"/>
      <c r="S63" s="558"/>
      <c r="T63" s="577"/>
      <c r="U63" s="557"/>
      <c r="V63" s="557"/>
      <c r="W63" s="557"/>
      <c r="X63" s="557"/>
      <c r="Y63" s="557"/>
      <c r="Z63" s="557"/>
      <c r="AA63" s="557"/>
      <c r="AB63" s="558"/>
      <c r="AC63" s="577"/>
      <c r="AD63" s="557"/>
      <c r="AE63" s="557"/>
      <c r="AF63" s="557"/>
      <c r="AG63" s="557"/>
      <c r="AH63" s="557"/>
      <c r="AI63" s="557"/>
      <c r="AJ63" s="557"/>
      <c r="AK63" s="558"/>
    </row>
    <row r="64" spans="2:47" ht="15.9" customHeight="1">
      <c r="B64" s="577"/>
      <c r="C64" s="557"/>
      <c r="D64" s="557"/>
      <c r="E64" s="557"/>
      <c r="F64" s="557"/>
      <c r="G64" s="557"/>
      <c r="H64" s="557"/>
      <c r="I64" s="557"/>
      <c r="J64" s="558"/>
      <c r="K64" s="577"/>
      <c r="L64" s="557"/>
      <c r="M64" s="557"/>
      <c r="N64" s="557"/>
      <c r="O64" s="557"/>
      <c r="P64" s="557"/>
      <c r="Q64" s="557"/>
      <c r="R64" s="557"/>
      <c r="S64" s="558"/>
      <c r="T64" s="577"/>
      <c r="U64" s="557"/>
      <c r="V64" s="557"/>
      <c r="W64" s="557"/>
      <c r="X64" s="557"/>
      <c r="Y64" s="557"/>
      <c r="Z64" s="557"/>
      <c r="AA64" s="557"/>
      <c r="AB64" s="558"/>
      <c r="AC64" s="577"/>
      <c r="AD64" s="557"/>
      <c r="AE64" s="557"/>
      <c r="AF64" s="557"/>
      <c r="AG64" s="557"/>
      <c r="AH64" s="557"/>
      <c r="AI64" s="557"/>
      <c r="AJ64" s="557"/>
      <c r="AK64" s="558"/>
    </row>
    <row r="65" spans="2:47" ht="15.9" customHeight="1">
      <c r="B65" s="577"/>
      <c r="C65" s="557"/>
      <c r="D65" s="557"/>
      <c r="E65" s="557"/>
      <c r="F65" s="557"/>
      <c r="G65" s="557"/>
      <c r="H65" s="557"/>
      <c r="I65" s="557"/>
      <c r="J65" s="558"/>
      <c r="K65" s="577"/>
      <c r="L65" s="557"/>
      <c r="M65" s="557"/>
      <c r="N65" s="557"/>
      <c r="O65" s="557"/>
      <c r="P65" s="557"/>
      <c r="Q65" s="557"/>
      <c r="R65" s="557"/>
      <c r="S65" s="558"/>
      <c r="T65" s="577"/>
      <c r="U65" s="557"/>
      <c r="V65" s="557"/>
      <c r="W65" s="557"/>
      <c r="X65" s="557"/>
      <c r="Y65" s="557"/>
      <c r="Z65" s="557"/>
      <c r="AA65" s="557"/>
      <c r="AB65" s="558"/>
      <c r="AC65" s="577"/>
      <c r="AD65" s="557"/>
      <c r="AE65" s="557"/>
      <c r="AF65" s="557"/>
      <c r="AG65" s="557"/>
      <c r="AH65" s="557"/>
      <c r="AI65" s="557"/>
      <c r="AJ65" s="557"/>
      <c r="AK65" s="558"/>
    </row>
    <row r="66" spans="2:47" ht="15.9" customHeight="1">
      <c r="B66" s="578"/>
      <c r="C66" s="559"/>
      <c r="D66" s="559"/>
      <c r="E66" s="559"/>
      <c r="F66" s="559"/>
      <c r="G66" s="559"/>
      <c r="H66" s="559"/>
      <c r="I66" s="559"/>
      <c r="J66" s="560"/>
      <c r="K66" s="578"/>
      <c r="L66" s="559"/>
      <c r="M66" s="559"/>
      <c r="N66" s="559"/>
      <c r="O66" s="559"/>
      <c r="P66" s="559"/>
      <c r="Q66" s="559"/>
      <c r="R66" s="559"/>
      <c r="S66" s="560"/>
      <c r="T66" s="578"/>
      <c r="U66" s="559"/>
      <c r="V66" s="559"/>
      <c r="W66" s="559"/>
      <c r="X66" s="559"/>
      <c r="Y66" s="559"/>
      <c r="Z66" s="559"/>
      <c r="AA66" s="559"/>
      <c r="AB66" s="560"/>
      <c r="AC66" s="578"/>
      <c r="AD66" s="559"/>
      <c r="AE66" s="559"/>
      <c r="AF66" s="559"/>
      <c r="AG66" s="559"/>
      <c r="AH66" s="559"/>
      <c r="AI66" s="559"/>
      <c r="AJ66" s="559"/>
      <c r="AK66" s="560"/>
    </row>
    <row r="67" spans="2:47" s="297" customFormat="1" ht="12" customHeight="1">
      <c r="B67" s="322" t="s">
        <v>5</v>
      </c>
      <c r="C67" s="27"/>
      <c r="D67" s="27"/>
      <c r="E67" s="647" t="s">
        <v>74</v>
      </c>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c r="AJ67" s="647"/>
      <c r="AK67" s="647"/>
      <c r="AL67" s="332"/>
      <c r="AM67" s="27"/>
      <c r="AN67" s="27"/>
      <c r="AO67" s="27"/>
      <c r="AP67" s="27"/>
      <c r="AQ67" s="27"/>
      <c r="AR67" s="27"/>
      <c r="AS67" s="27"/>
      <c r="AT67" s="27"/>
      <c r="AU67" s="27"/>
    </row>
    <row r="69" spans="2:47" ht="30" customHeight="1" thickBot="1"/>
    <row r="70" spans="2:47" s="297" customFormat="1" ht="27.75" customHeight="1">
      <c r="B70" s="439" t="s">
        <v>675</v>
      </c>
      <c r="C70" s="443" t="s">
        <v>676</v>
      </c>
      <c r="D70" s="443"/>
      <c r="E70" s="444"/>
      <c r="F70" s="592" t="s">
        <v>27</v>
      </c>
      <c r="G70" s="592"/>
      <c r="H70" s="593"/>
      <c r="I70" s="594" t="s">
        <v>28</v>
      </c>
      <c r="J70" s="595"/>
      <c r="K70" s="596" t="s">
        <v>36</v>
      </c>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8"/>
      <c r="AL70" s="27"/>
      <c r="AM70" s="27"/>
      <c r="AN70" s="27"/>
      <c r="AP70" s="319"/>
      <c r="AQ70" s="27"/>
      <c r="AR70" s="27"/>
      <c r="AS70" s="27"/>
      <c r="AT70" s="27"/>
      <c r="AU70" s="27"/>
    </row>
    <row r="71" spans="2:47" s="297" customFormat="1" ht="18.899999999999999" customHeight="1">
      <c r="B71" s="440"/>
      <c r="C71" s="446"/>
      <c r="D71" s="446"/>
      <c r="E71" s="447"/>
      <c r="F71" s="599" t="s">
        <v>37</v>
      </c>
      <c r="G71" s="602" t="s">
        <v>38</v>
      </c>
      <c r="H71" s="603"/>
      <c r="I71" s="608" t="s">
        <v>39</v>
      </c>
      <c r="J71" s="609"/>
      <c r="K71" s="333" t="s">
        <v>4</v>
      </c>
      <c r="L71" s="614" t="s">
        <v>677</v>
      </c>
      <c r="M71" s="614"/>
      <c r="N71" s="614"/>
      <c r="O71" s="614"/>
      <c r="P71" s="614"/>
      <c r="Q71" s="614"/>
      <c r="R71" s="334" t="s">
        <v>591</v>
      </c>
      <c r="S71" s="623" t="s">
        <v>40</v>
      </c>
      <c r="T71" s="623"/>
      <c r="U71" s="623"/>
      <c r="V71" s="623"/>
      <c r="W71" s="623"/>
      <c r="X71" s="623"/>
      <c r="Y71" s="623"/>
      <c r="Z71" s="623"/>
      <c r="AA71" s="623"/>
      <c r="AB71" s="623"/>
      <c r="AC71" s="623"/>
      <c r="AD71" s="623"/>
      <c r="AE71" s="623"/>
      <c r="AF71" s="623"/>
      <c r="AG71" s="623"/>
      <c r="AH71" s="623"/>
      <c r="AI71" s="623"/>
      <c r="AJ71" s="623"/>
      <c r="AK71" s="624"/>
      <c r="AL71" s="27"/>
      <c r="AM71" s="27"/>
      <c r="AN71" s="27" t="s">
        <v>17</v>
      </c>
      <c r="AO71" s="27" t="str">
        <f>IF(AND($K$73="□",$K$72="□"),"■","")</f>
        <v>■</v>
      </c>
      <c r="AP71" s="27"/>
      <c r="AQ71" s="27"/>
      <c r="AR71" s="27"/>
    </row>
    <row r="72" spans="2:47" s="297" customFormat="1" ht="18.899999999999999" customHeight="1">
      <c r="B72" s="440"/>
      <c r="C72" s="446"/>
      <c r="D72" s="446"/>
      <c r="E72" s="447"/>
      <c r="F72" s="600"/>
      <c r="G72" s="604"/>
      <c r="H72" s="605"/>
      <c r="I72" s="610"/>
      <c r="J72" s="611"/>
      <c r="K72" s="335" t="s">
        <v>4</v>
      </c>
      <c r="L72" s="625" t="s">
        <v>41</v>
      </c>
      <c r="M72" s="625"/>
      <c r="N72" s="625"/>
      <c r="O72" s="625"/>
      <c r="P72" s="625"/>
      <c r="Q72" s="625"/>
      <c r="R72" s="336" t="s">
        <v>678</v>
      </c>
      <c r="S72" s="625" t="s">
        <v>42</v>
      </c>
      <c r="T72" s="625"/>
      <c r="U72" s="625"/>
      <c r="V72" s="625"/>
      <c r="W72" s="337" t="s">
        <v>590</v>
      </c>
      <c r="X72" s="626"/>
      <c r="Y72" s="626"/>
      <c r="Z72" s="626"/>
      <c r="AA72" s="626"/>
      <c r="AB72" s="626"/>
      <c r="AC72" s="626"/>
      <c r="AD72" s="626"/>
      <c r="AE72" s="338" t="s">
        <v>679</v>
      </c>
      <c r="AF72" s="339" t="s">
        <v>678</v>
      </c>
      <c r="AG72" s="627" t="s">
        <v>680</v>
      </c>
      <c r="AH72" s="627"/>
      <c r="AI72" s="627"/>
      <c r="AJ72" s="627"/>
      <c r="AK72" s="628"/>
      <c r="AL72" s="27"/>
      <c r="AN72" s="27" t="s">
        <v>17</v>
      </c>
      <c r="AO72" s="27" t="str">
        <f>IF(AND($K$73="□",$K$71="□"),"■","")</f>
        <v>■</v>
      </c>
      <c r="AS72" s="27"/>
      <c r="AT72" s="27"/>
      <c r="AU72" s="27"/>
    </row>
    <row r="73" spans="2:47" s="297" customFormat="1" ht="18.899999999999999" customHeight="1">
      <c r="B73" s="440"/>
      <c r="C73" s="446"/>
      <c r="D73" s="446"/>
      <c r="E73" s="447"/>
      <c r="F73" s="600"/>
      <c r="G73" s="604"/>
      <c r="H73" s="605"/>
      <c r="I73" s="610"/>
      <c r="J73" s="611"/>
      <c r="K73" s="335" t="s">
        <v>4</v>
      </c>
      <c r="L73" s="625" t="s">
        <v>43</v>
      </c>
      <c r="M73" s="625"/>
      <c r="N73" s="625"/>
      <c r="O73" s="625"/>
      <c r="P73" s="625"/>
      <c r="Q73" s="625"/>
      <c r="R73" s="336" t="s">
        <v>620</v>
      </c>
      <c r="S73" s="623" t="s">
        <v>44</v>
      </c>
      <c r="T73" s="623"/>
      <c r="U73" s="623"/>
      <c r="V73" s="623"/>
      <c r="W73" s="623"/>
      <c r="X73" s="623"/>
      <c r="Y73" s="623"/>
      <c r="Z73" s="623"/>
      <c r="AA73" s="623"/>
      <c r="AB73" s="623"/>
      <c r="AC73" s="623"/>
      <c r="AD73" s="623"/>
      <c r="AE73" s="623"/>
      <c r="AF73" s="623"/>
      <c r="AG73" s="623"/>
      <c r="AH73" s="623"/>
      <c r="AI73" s="623"/>
      <c r="AJ73" s="623"/>
      <c r="AK73" s="624"/>
      <c r="AL73" s="27"/>
      <c r="AN73" s="27" t="s">
        <v>17</v>
      </c>
      <c r="AO73" s="27" t="str">
        <f>IF(AND($K$72="□",$K$71="□"),"■","")</f>
        <v>■</v>
      </c>
      <c r="AS73" s="27"/>
      <c r="AT73" s="27"/>
      <c r="AU73" s="27"/>
    </row>
    <row r="74" spans="2:47" s="297" customFormat="1" ht="18.899999999999999" customHeight="1">
      <c r="B74" s="440"/>
      <c r="C74" s="446"/>
      <c r="D74" s="446"/>
      <c r="E74" s="447"/>
      <c r="F74" s="600"/>
      <c r="G74" s="604"/>
      <c r="H74" s="605"/>
      <c r="I74" s="612"/>
      <c r="J74" s="613"/>
      <c r="K74" s="340"/>
      <c r="L74" s="341"/>
      <c r="M74" s="341"/>
      <c r="N74" s="341"/>
      <c r="O74" s="341"/>
      <c r="P74" s="341"/>
      <c r="Q74" s="341"/>
      <c r="R74" s="336"/>
      <c r="S74" s="341" t="s">
        <v>681</v>
      </c>
      <c r="T74" s="615"/>
      <c r="U74" s="615"/>
      <c r="V74" s="615"/>
      <c r="W74" s="615"/>
      <c r="X74" s="615"/>
      <c r="Y74" s="615"/>
      <c r="Z74" s="615"/>
      <c r="AA74" s="615"/>
      <c r="AB74" s="615"/>
      <c r="AC74" s="615"/>
      <c r="AD74" s="615"/>
      <c r="AE74" s="615"/>
      <c r="AF74" s="615"/>
      <c r="AG74" s="615"/>
      <c r="AH74" s="615"/>
      <c r="AI74" s="615"/>
      <c r="AJ74" s="615"/>
      <c r="AK74" s="342" t="s">
        <v>3</v>
      </c>
      <c r="AL74" s="27"/>
      <c r="AN74" s="27"/>
      <c r="AO74" s="27"/>
      <c r="AS74" s="27"/>
      <c r="AT74" s="27"/>
      <c r="AU74" s="27"/>
    </row>
    <row r="75" spans="2:47" s="297" customFormat="1" ht="18.899999999999999" customHeight="1">
      <c r="B75" s="440"/>
      <c r="C75" s="446"/>
      <c r="D75" s="446"/>
      <c r="E75" s="447"/>
      <c r="F75" s="600"/>
      <c r="G75" s="604"/>
      <c r="H75" s="605"/>
      <c r="I75" s="608" t="s">
        <v>730</v>
      </c>
      <c r="J75" s="609"/>
      <c r="K75" s="343" t="s">
        <v>4</v>
      </c>
      <c r="L75" s="616" t="s">
        <v>731</v>
      </c>
      <c r="M75" s="616"/>
      <c r="N75" s="616"/>
      <c r="O75" s="616"/>
      <c r="P75" s="616"/>
      <c r="Q75" s="616"/>
      <c r="R75" s="616"/>
      <c r="S75" s="616"/>
      <c r="T75" s="344"/>
      <c r="U75" s="344"/>
      <c r="V75" s="344"/>
      <c r="W75" s="344"/>
      <c r="X75" s="344"/>
      <c r="Y75" s="344"/>
      <c r="Z75" s="344"/>
      <c r="AA75" s="344"/>
      <c r="AB75" s="344"/>
      <c r="AC75" s="344"/>
      <c r="AD75" s="344"/>
      <c r="AE75" s="344"/>
      <c r="AF75" s="344"/>
      <c r="AG75" s="344"/>
      <c r="AH75" s="344"/>
      <c r="AI75" s="344"/>
      <c r="AJ75" s="344"/>
      <c r="AK75" s="345"/>
      <c r="AL75" s="27"/>
      <c r="AM75" s="27"/>
      <c r="AN75" s="27" t="s">
        <v>4</v>
      </c>
      <c r="AO75" s="27" t="str">
        <f>IF(AND($K$76="□",$K$77="□"),"■","")</f>
        <v>■</v>
      </c>
      <c r="AQ75" s="27"/>
      <c r="AR75" s="27"/>
      <c r="AS75" s="27"/>
      <c r="AT75" s="27"/>
      <c r="AU75" s="27"/>
    </row>
    <row r="76" spans="2:47" s="297" customFormat="1" ht="18.899999999999999" customHeight="1">
      <c r="B76" s="440"/>
      <c r="C76" s="446"/>
      <c r="D76" s="446"/>
      <c r="E76" s="447"/>
      <c r="F76" s="600"/>
      <c r="G76" s="604"/>
      <c r="H76" s="605"/>
      <c r="I76" s="610"/>
      <c r="J76" s="611"/>
      <c r="K76" s="335" t="s">
        <v>4</v>
      </c>
      <c r="L76" s="617" t="s">
        <v>732</v>
      </c>
      <c r="M76" s="617"/>
      <c r="N76" s="617"/>
      <c r="O76" s="617"/>
      <c r="P76" s="617"/>
      <c r="Q76" s="617"/>
      <c r="R76" s="617"/>
      <c r="S76" s="617"/>
      <c r="T76" s="618" t="s">
        <v>733</v>
      </c>
      <c r="U76" s="618"/>
      <c r="V76" s="618"/>
      <c r="W76" s="618"/>
      <c r="X76" s="618"/>
      <c r="Y76" s="618"/>
      <c r="Z76" s="618"/>
      <c r="AA76" s="618"/>
      <c r="AB76" s="618"/>
      <c r="AC76" s="618"/>
      <c r="AD76" s="618"/>
      <c r="AE76" s="618"/>
      <c r="AF76" s="618"/>
      <c r="AG76" s="618"/>
      <c r="AH76" s="618"/>
      <c r="AI76" s="618"/>
      <c r="AJ76" s="618"/>
      <c r="AK76" s="619"/>
      <c r="AL76" s="27"/>
      <c r="AM76" s="27"/>
      <c r="AN76" s="27" t="s">
        <v>4</v>
      </c>
      <c r="AO76" s="27" t="str">
        <f>IF(AND($K$75="□",$K$77="□"),"■","")</f>
        <v>■</v>
      </c>
      <c r="AQ76" s="27"/>
      <c r="AR76" s="27"/>
      <c r="AS76" s="27"/>
      <c r="AT76" s="27"/>
      <c r="AU76" s="27"/>
    </row>
    <row r="77" spans="2:47" s="297" customFormat="1" ht="18.899999999999999" customHeight="1">
      <c r="B77" s="440"/>
      <c r="C77" s="446"/>
      <c r="D77" s="446"/>
      <c r="E77" s="447"/>
      <c r="F77" s="601"/>
      <c r="G77" s="606"/>
      <c r="H77" s="607"/>
      <c r="I77" s="612"/>
      <c r="J77" s="613"/>
      <c r="K77" s="346" t="s">
        <v>4</v>
      </c>
      <c r="L77" s="620" t="s">
        <v>734</v>
      </c>
      <c r="M77" s="620"/>
      <c r="N77" s="620"/>
      <c r="O77" s="620"/>
      <c r="P77" s="620"/>
      <c r="Q77" s="620"/>
      <c r="R77" s="620"/>
      <c r="S77" s="620"/>
      <c r="T77" s="621" t="s">
        <v>733</v>
      </c>
      <c r="U77" s="621"/>
      <c r="V77" s="621"/>
      <c r="W77" s="621"/>
      <c r="X77" s="621"/>
      <c r="Y77" s="621"/>
      <c r="Z77" s="621"/>
      <c r="AA77" s="621"/>
      <c r="AB77" s="621"/>
      <c r="AC77" s="621"/>
      <c r="AD77" s="621"/>
      <c r="AE77" s="621"/>
      <c r="AF77" s="621"/>
      <c r="AG77" s="621"/>
      <c r="AH77" s="621"/>
      <c r="AI77" s="621"/>
      <c r="AJ77" s="621"/>
      <c r="AK77" s="622"/>
      <c r="AL77" s="27"/>
      <c r="AM77" s="27"/>
      <c r="AN77" s="27" t="s">
        <v>4</v>
      </c>
      <c r="AO77" s="27" t="str">
        <f>IF(AND($K$75="□",$K$76="□"),"■","")</f>
        <v>■</v>
      </c>
      <c r="AQ77" s="27"/>
      <c r="AR77" s="27"/>
      <c r="AS77" s="27"/>
      <c r="AT77" s="27"/>
      <c r="AU77" s="27"/>
    </row>
    <row r="78" spans="2:47" s="297" customFormat="1" ht="18.5" customHeight="1">
      <c r="B78" s="440"/>
      <c r="C78" s="446"/>
      <c r="D78" s="446"/>
      <c r="E78" s="447"/>
      <c r="F78" s="629" t="s">
        <v>682</v>
      </c>
      <c r="G78" s="632" t="s">
        <v>683</v>
      </c>
      <c r="H78" s="633"/>
      <c r="I78" s="608" t="s">
        <v>45</v>
      </c>
      <c r="J78" s="609"/>
      <c r="K78" s="343" t="s">
        <v>4</v>
      </c>
      <c r="L78" s="638" t="s">
        <v>47</v>
      </c>
      <c r="M78" s="638"/>
      <c r="N78" s="639"/>
      <c r="O78" s="347" t="s">
        <v>4</v>
      </c>
      <c r="P78" s="640" t="s">
        <v>684</v>
      </c>
      <c r="Q78" s="641"/>
      <c r="R78" s="641"/>
      <c r="S78" s="641"/>
      <c r="T78" s="641"/>
      <c r="U78" s="641"/>
      <c r="V78" s="641"/>
      <c r="W78" s="348" t="s">
        <v>48</v>
      </c>
      <c r="X78" s="642" t="s">
        <v>685</v>
      </c>
      <c r="Y78" s="642"/>
      <c r="Z78" s="642"/>
      <c r="AA78" s="642"/>
      <c r="AB78" s="642"/>
      <c r="AC78" s="642"/>
      <c r="AD78" s="642"/>
      <c r="AE78" s="649"/>
      <c r="AF78" s="649"/>
      <c r="AG78" s="649"/>
      <c r="AH78" s="649"/>
      <c r="AI78" s="649"/>
      <c r="AJ78" s="649"/>
      <c r="AK78" s="349" t="s">
        <v>687</v>
      </c>
      <c r="AL78" s="27"/>
      <c r="AM78" s="27"/>
      <c r="AN78" s="27" t="s">
        <v>17</v>
      </c>
      <c r="AO78" s="27" t="str">
        <f>IF(AND($K$82="□"),"■","")</f>
        <v>■</v>
      </c>
      <c r="AP78" s="27"/>
      <c r="AS78" s="27"/>
      <c r="AT78" s="27"/>
      <c r="AU78" s="27"/>
    </row>
    <row r="79" spans="2:47" s="297" customFormat="1" ht="18.899999999999999" customHeight="1">
      <c r="B79" s="440"/>
      <c r="C79" s="446"/>
      <c r="D79" s="446"/>
      <c r="E79" s="447"/>
      <c r="F79" s="630"/>
      <c r="G79" s="634"/>
      <c r="H79" s="635"/>
      <c r="I79" s="610"/>
      <c r="J79" s="611"/>
      <c r="K79" s="650"/>
      <c r="L79" s="567"/>
      <c r="M79" s="567"/>
      <c r="N79" s="651"/>
      <c r="O79" s="350" t="s">
        <v>4</v>
      </c>
      <c r="P79" s="656" t="s">
        <v>688</v>
      </c>
      <c r="Q79" s="656"/>
      <c r="R79" s="656"/>
      <c r="S79" s="656"/>
      <c r="T79" s="657" t="s">
        <v>689</v>
      </c>
      <c r="U79" s="658"/>
      <c r="V79" s="658"/>
      <c r="W79" s="658"/>
      <c r="X79" s="658"/>
      <c r="Y79" s="658"/>
      <c r="Z79" s="658"/>
      <c r="AA79" s="658"/>
      <c r="AB79" s="658"/>
      <c r="AC79" s="658"/>
      <c r="AD79" s="658"/>
      <c r="AE79" s="658"/>
      <c r="AF79" s="658"/>
      <c r="AG79" s="658"/>
      <c r="AH79" s="658"/>
      <c r="AI79" s="658"/>
      <c r="AJ79" s="658"/>
      <c r="AK79" s="659"/>
      <c r="AL79" s="27"/>
      <c r="AN79" s="27" t="s">
        <v>17</v>
      </c>
      <c r="AO79" s="27" t="str">
        <f>IF(AND($K$82="□",$O$79="□"),"■","")</f>
        <v>■</v>
      </c>
      <c r="AP79" s="27"/>
      <c r="AQ79" s="27"/>
      <c r="AR79" s="27"/>
      <c r="AS79" s="27"/>
      <c r="AT79" s="27"/>
      <c r="AU79" s="27"/>
    </row>
    <row r="80" spans="2:47" s="297" customFormat="1" ht="18.899999999999999" customHeight="1">
      <c r="B80" s="440"/>
      <c r="C80" s="446"/>
      <c r="D80" s="446"/>
      <c r="E80" s="447"/>
      <c r="F80" s="630"/>
      <c r="G80" s="634"/>
      <c r="H80" s="635"/>
      <c r="I80" s="610"/>
      <c r="J80" s="611"/>
      <c r="K80" s="652"/>
      <c r="L80" s="567"/>
      <c r="M80" s="567"/>
      <c r="N80" s="651"/>
      <c r="O80" s="660"/>
      <c r="P80" s="567"/>
      <c r="Q80" s="567"/>
      <c r="R80" s="567"/>
      <c r="S80" s="567"/>
      <c r="T80" s="662" t="s">
        <v>690</v>
      </c>
      <c r="U80" s="663"/>
      <c r="V80" s="663"/>
      <c r="W80" s="663"/>
      <c r="X80" s="663"/>
      <c r="Y80" s="663"/>
      <c r="Z80" s="663"/>
      <c r="AA80" s="663"/>
      <c r="AB80" s="663"/>
      <c r="AC80" s="663"/>
      <c r="AD80" s="663"/>
      <c r="AE80" s="663"/>
      <c r="AF80" s="663"/>
      <c r="AG80" s="663"/>
      <c r="AH80" s="663"/>
      <c r="AI80" s="663"/>
      <c r="AJ80" s="663"/>
      <c r="AK80" s="664"/>
      <c r="AL80" s="27"/>
      <c r="AM80" s="27"/>
      <c r="AN80" s="27" t="s">
        <v>4</v>
      </c>
      <c r="AO80" s="27" t="str">
        <f>IF(AND($K$82="□",$O$78="□"),"■","")</f>
        <v>■</v>
      </c>
      <c r="AQ80" s="27"/>
      <c r="AR80" s="27"/>
      <c r="AS80" s="27"/>
      <c r="AT80" s="27"/>
      <c r="AU80" s="27"/>
    </row>
    <row r="81" spans="2:77" s="297" customFormat="1" ht="18.899999999999999" customHeight="1">
      <c r="B81" s="440"/>
      <c r="C81" s="446"/>
      <c r="D81" s="446"/>
      <c r="E81" s="447"/>
      <c r="F81" s="630"/>
      <c r="G81" s="634"/>
      <c r="H81" s="635"/>
      <c r="I81" s="610"/>
      <c r="J81" s="611"/>
      <c r="K81" s="653"/>
      <c r="L81" s="654"/>
      <c r="M81" s="654"/>
      <c r="N81" s="655"/>
      <c r="O81" s="661"/>
      <c r="P81" s="654"/>
      <c r="Q81" s="654"/>
      <c r="R81" s="654"/>
      <c r="S81" s="654"/>
      <c r="T81" s="665" t="s">
        <v>589</v>
      </c>
      <c r="U81" s="666"/>
      <c r="V81" s="666"/>
      <c r="W81" s="666"/>
      <c r="X81" s="666"/>
      <c r="Y81" s="666"/>
      <c r="Z81" s="666"/>
      <c r="AA81" s="666"/>
      <c r="AB81" s="666"/>
      <c r="AC81" s="666"/>
      <c r="AD81" s="666"/>
      <c r="AE81" s="666"/>
      <c r="AF81" s="666"/>
      <c r="AG81" s="666"/>
      <c r="AH81" s="666"/>
      <c r="AI81" s="666"/>
      <c r="AJ81" s="666"/>
      <c r="AK81" s="667"/>
      <c r="AL81" s="27"/>
      <c r="AM81" s="27"/>
      <c r="AN81" s="27"/>
      <c r="AO81" s="27"/>
      <c r="AQ81" s="27"/>
      <c r="AR81" s="27"/>
      <c r="AS81" s="27"/>
      <c r="AT81" s="27"/>
      <c r="AU81" s="27"/>
    </row>
    <row r="82" spans="2:77" s="297" customFormat="1" ht="18.899999999999999" customHeight="1">
      <c r="B82" s="440"/>
      <c r="C82" s="446"/>
      <c r="D82" s="446"/>
      <c r="E82" s="447"/>
      <c r="F82" s="631"/>
      <c r="G82" s="636"/>
      <c r="H82" s="637"/>
      <c r="I82" s="612"/>
      <c r="J82" s="613"/>
      <c r="K82" s="351" t="s">
        <v>4</v>
      </c>
      <c r="L82" s="643" t="s">
        <v>46</v>
      </c>
      <c r="M82" s="643"/>
      <c r="N82" s="643"/>
      <c r="O82" s="644" t="s">
        <v>691</v>
      </c>
      <c r="P82" s="645"/>
      <c r="Q82" s="645"/>
      <c r="R82" s="645"/>
      <c r="S82" s="645"/>
      <c r="T82" s="645"/>
      <c r="U82" s="645"/>
      <c r="V82" s="645"/>
      <c r="W82" s="645"/>
      <c r="X82" s="645"/>
      <c r="Y82" s="645"/>
      <c r="Z82" s="645"/>
      <c r="AA82" s="645"/>
      <c r="AB82" s="645"/>
      <c r="AC82" s="645"/>
      <c r="AD82" s="645"/>
      <c r="AE82" s="645"/>
      <c r="AF82" s="645"/>
      <c r="AG82" s="645"/>
      <c r="AH82" s="645"/>
      <c r="AI82" s="645"/>
      <c r="AJ82" s="645"/>
      <c r="AK82" s="646"/>
      <c r="AL82" s="27"/>
      <c r="AM82" s="27"/>
      <c r="AN82" s="27" t="s">
        <v>17</v>
      </c>
      <c r="AO82" s="27" t="str">
        <f>IF(AND($K$78="□"),"■","")</f>
        <v>■</v>
      </c>
      <c r="AQ82" s="27"/>
      <c r="AR82" s="27"/>
      <c r="AS82" s="27"/>
      <c r="AT82" s="27"/>
      <c r="AU82" s="27"/>
    </row>
    <row r="83" spans="2:77" s="297" customFormat="1" ht="18.899999999999999" customHeight="1">
      <c r="B83" s="440"/>
      <c r="C83" s="446"/>
      <c r="D83" s="446"/>
      <c r="E83" s="447"/>
      <c r="F83" s="685" t="s">
        <v>692</v>
      </c>
      <c r="G83" s="686" t="s">
        <v>49</v>
      </c>
      <c r="H83" s="687"/>
      <c r="I83" s="454" t="s">
        <v>50</v>
      </c>
      <c r="J83" s="456"/>
      <c r="K83" s="335" t="s">
        <v>4</v>
      </c>
      <c r="L83" s="625" t="s">
        <v>693</v>
      </c>
      <c r="M83" s="625"/>
      <c r="N83" s="625"/>
      <c r="O83" s="625"/>
      <c r="U83" s="352"/>
      <c r="V83" s="341"/>
      <c r="W83" s="341"/>
      <c r="X83" s="341"/>
      <c r="Y83" s="341"/>
      <c r="Z83" s="341"/>
      <c r="AA83" s="341"/>
      <c r="AB83" s="352"/>
      <c r="AC83" s="341"/>
      <c r="AD83" s="341"/>
      <c r="AE83" s="341"/>
      <c r="AF83" s="341"/>
      <c r="AG83" s="341"/>
      <c r="AH83" s="341"/>
      <c r="AI83" s="341"/>
      <c r="AJ83" s="341"/>
      <c r="AK83" s="353"/>
      <c r="AL83" s="27"/>
      <c r="AM83" s="27"/>
      <c r="AN83" s="27" t="s">
        <v>17</v>
      </c>
      <c r="AO83" s="27" t="str">
        <f>IF($K$84="□","■","")</f>
        <v>■</v>
      </c>
      <c r="AP83" s="27"/>
      <c r="AS83" s="27"/>
      <c r="AT83" s="27"/>
      <c r="AU83" s="27"/>
    </row>
    <row r="84" spans="2:77" s="297" customFormat="1" ht="18.899999999999999" customHeight="1">
      <c r="B84" s="440"/>
      <c r="C84" s="446"/>
      <c r="D84" s="446"/>
      <c r="E84" s="447"/>
      <c r="F84" s="685"/>
      <c r="G84" s="686"/>
      <c r="H84" s="687"/>
      <c r="I84" s="457"/>
      <c r="J84" s="459"/>
      <c r="K84" s="346" t="s">
        <v>4</v>
      </c>
      <c r="L84" s="688" t="s">
        <v>51</v>
      </c>
      <c r="M84" s="688"/>
      <c r="N84" s="688"/>
      <c r="O84" s="688"/>
      <c r="P84" s="354"/>
      <c r="Q84" s="355"/>
      <c r="R84" s="355"/>
      <c r="S84" s="355"/>
      <c r="T84" s="355"/>
      <c r="U84" s="356"/>
      <c r="V84" s="355"/>
      <c r="W84" s="355"/>
      <c r="X84" s="355"/>
      <c r="Y84" s="355"/>
      <c r="Z84" s="355"/>
      <c r="AA84" s="355"/>
      <c r="AB84" s="356"/>
      <c r="AC84" s="355"/>
      <c r="AD84" s="355"/>
      <c r="AE84" s="355"/>
      <c r="AF84" s="355"/>
      <c r="AG84" s="355"/>
      <c r="AH84" s="355"/>
      <c r="AI84" s="355"/>
      <c r="AJ84" s="355"/>
      <c r="AK84" s="357"/>
      <c r="AL84" s="27"/>
      <c r="AM84" s="27"/>
      <c r="AN84" s="27" t="s">
        <v>17</v>
      </c>
      <c r="AO84" s="27" t="str">
        <f>IF($K$83="□","■","")</f>
        <v>■</v>
      </c>
      <c r="AP84" s="27"/>
      <c r="AQ84" s="27"/>
      <c r="AR84" s="27"/>
      <c r="AS84" s="27"/>
      <c r="AT84" s="27"/>
      <c r="AU84" s="27"/>
    </row>
    <row r="85" spans="2:77" s="297" customFormat="1" ht="18" customHeight="1">
      <c r="B85" s="440"/>
      <c r="C85" s="446"/>
      <c r="D85" s="446"/>
      <c r="E85" s="447"/>
      <c r="F85" s="685"/>
      <c r="G85" s="686"/>
      <c r="H85" s="687"/>
      <c r="I85" s="495" t="s">
        <v>20</v>
      </c>
      <c r="J85" s="470"/>
      <c r="K85" s="358" t="s">
        <v>639</v>
      </c>
      <c r="L85" s="689"/>
      <c r="M85" s="689"/>
      <c r="N85" s="359" t="s">
        <v>32</v>
      </c>
      <c r="O85" s="689"/>
      <c r="P85" s="689"/>
      <c r="Q85" s="360"/>
      <c r="R85" s="361"/>
      <c r="S85" s="362"/>
      <c r="T85" s="362"/>
      <c r="U85" s="362"/>
      <c r="V85" s="362"/>
      <c r="W85" s="362"/>
      <c r="X85" s="362"/>
      <c r="Y85" s="362"/>
      <c r="Z85" s="362"/>
      <c r="AA85" s="362"/>
      <c r="AB85" s="362"/>
      <c r="AC85" s="362"/>
      <c r="AD85" s="362"/>
      <c r="AE85" s="362"/>
      <c r="AF85" s="362"/>
      <c r="AG85" s="362"/>
      <c r="AH85" s="362"/>
      <c r="AI85" s="362"/>
      <c r="AJ85" s="362"/>
      <c r="AK85" s="363"/>
      <c r="AL85" s="364"/>
      <c r="AP85" s="27"/>
      <c r="AR85" s="27"/>
      <c r="AS85" s="27"/>
      <c r="AT85" s="27"/>
      <c r="AU85" s="27"/>
    </row>
    <row r="86" spans="2:77" s="297" customFormat="1" ht="24.9" customHeight="1">
      <c r="B86" s="440"/>
      <c r="C86" s="446"/>
      <c r="D86" s="446"/>
      <c r="E86" s="447"/>
      <c r="F86" s="685"/>
      <c r="G86" s="686"/>
      <c r="H86" s="687"/>
      <c r="I86" s="454"/>
      <c r="J86" s="456"/>
      <c r="K86" s="668"/>
      <c r="L86" s="669"/>
      <c r="M86" s="669"/>
      <c r="N86" s="669"/>
      <c r="O86" s="669"/>
      <c r="P86" s="669"/>
      <c r="Q86" s="669"/>
      <c r="R86" s="669"/>
      <c r="S86" s="669"/>
      <c r="T86" s="669"/>
      <c r="U86" s="669"/>
      <c r="V86" s="669"/>
      <c r="W86" s="669"/>
      <c r="X86" s="669"/>
      <c r="Y86" s="669"/>
      <c r="Z86" s="669"/>
      <c r="AA86" s="669"/>
      <c r="AB86" s="669"/>
      <c r="AC86" s="669"/>
      <c r="AD86" s="669"/>
      <c r="AE86" s="669"/>
      <c r="AF86" s="669"/>
      <c r="AG86" s="669"/>
      <c r="AH86" s="669"/>
      <c r="AI86" s="669"/>
      <c r="AJ86" s="669"/>
      <c r="AK86" s="670"/>
      <c r="AL86" s="365"/>
      <c r="AQ86" s="27"/>
      <c r="AR86" s="27"/>
      <c r="AS86" s="27"/>
      <c r="BY86" s="27"/>
    </row>
    <row r="87" spans="2:77" s="297" customFormat="1" ht="24.9" customHeight="1">
      <c r="B87" s="440"/>
      <c r="C87" s="446"/>
      <c r="D87" s="446"/>
      <c r="E87" s="447"/>
      <c r="F87" s="685"/>
      <c r="G87" s="686"/>
      <c r="H87" s="687"/>
      <c r="I87" s="457"/>
      <c r="J87" s="459"/>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72"/>
      <c r="AL87" s="365"/>
      <c r="AQ87" s="27"/>
      <c r="AR87" s="27"/>
      <c r="AS87" s="27"/>
      <c r="BY87" s="27"/>
    </row>
    <row r="88" spans="2:77" s="297" customFormat="1" ht="15" customHeight="1">
      <c r="B88" s="440"/>
      <c r="C88" s="446"/>
      <c r="D88" s="446"/>
      <c r="E88" s="447"/>
      <c r="F88" s="685"/>
      <c r="G88" s="686"/>
      <c r="H88" s="687"/>
      <c r="I88" s="495" t="s">
        <v>196</v>
      </c>
      <c r="J88" s="470"/>
      <c r="K88" s="674"/>
      <c r="L88" s="674"/>
      <c r="M88" s="674"/>
      <c r="N88" s="674"/>
      <c r="O88" s="674"/>
      <c r="P88" s="674"/>
      <c r="Q88" s="674"/>
      <c r="R88" s="674"/>
      <c r="S88" s="674"/>
      <c r="T88" s="674"/>
      <c r="U88" s="674"/>
      <c r="V88" s="674"/>
      <c r="W88" s="674"/>
      <c r="X88" s="674"/>
      <c r="Y88" s="674"/>
      <c r="Z88" s="674"/>
      <c r="AA88" s="674"/>
      <c r="AB88" s="674"/>
      <c r="AC88" s="674"/>
      <c r="AD88" s="674"/>
      <c r="AE88" s="674"/>
      <c r="AF88" s="674"/>
      <c r="AG88" s="674"/>
      <c r="AH88" s="674"/>
      <c r="AI88" s="674"/>
      <c r="AJ88" s="674"/>
      <c r="AK88" s="675"/>
      <c r="AL88" s="365"/>
      <c r="AM88" s="27"/>
      <c r="BY88" s="27"/>
    </row>
    <row r="89" spans="2:77" s="297" customFormat="1" ht="30" customHeight="1">
      <c r="B89" s="440"/>
      <c r="C89" s="446"/>
      <c r="D89" s="446"/>
      <c r="E89" s="447"/>
      <c r="F89" s="685"/>
      <c r="G89" s="686"/>
      <c r="H89" s="687"/>
      <c r="I89" s="457" t="s">
        <v>23</v>
      </c>
      <c r="J89" s="459"/>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673"/>
      <c r="AL89" s="366"/>
      <c r="AM89" s="27"/>
      <c r="AO89" s="27"/>
      <c r="AP89" s="27"/>
      <c r="AQ89" s="27"/>
      <c r="AR89" s="27"/>
      <c r="AS89" s="27"/>
      <c r="AT89" s="27"/>
      <c r="AU89" s="27"/>
    </row>
    <row r="90" spans="2:77" s="286" customFormat="1" ht="15" customHeight="1">
      <c r="B90" s="440"/>
      <c r="C90" s="446"/>
      <c r="D90" s="446"/>
      <c r="E90" s="447"/>
      <c r="F90" s="685"/>
      <c r="G90" s="686"/>
      <c r="H90" s="687"/>
      <c r="I90" s="495" t="s">
        <v>196</v>
      </c>
      <c r="J90" s="470"/>
      <c r="K90" s="674"/>
      <c r="L90" s="674"/>
      <c r="M90" s="674"/>
      <c r="N90" s="674"/>
      <c r="O90" s="674"/>
      <c r="P90" s="674"/>
      <c r="Q90" s="674"/>
      <c r="R90" s="674"/>
      <c r="S90" s="674"/>
      <c r="T90" s="674"/>
      <c r="U90" s="674"/>
      <c r="V90" s="674"/>
      <c r="W90" s="674"/>
      <c r="X90" s="674"/>
      <c r="Y90" s="674"/>
      <c r="Z90" s="674"/>
      <c r="AA90" s="674"/>
      <c r="AB90" s="674"/>
      <c r="AC90" s="674"/>
      <c r="AD90" s="674"/>
      <c r="AE90" s="674"/>
      <c r="AF90" s="674"/>
      <c r="AG90" s="674"/>
      <c r="AH90" s="674"/>
      <c r="AI90" s="674"/>
      <c r="AJ90" s="674"/>
      <c r="AK90" s="675"/>
      <c r="AL90" s="366"/>
      <c r="AM90" s="27"/>
      <c r="AO90" s="27"/>
      <c r="AP90" s="27"/>
      <c r="AQ90" s="27"/>
      <c r="AR90" s="27"/>
      <c r="AS90" s="27"/>
      <c r="AT90" s="27"/>
      <c r="AU90" s="27"/>
    </row>
    <row r="91" spans="2:77" s="297" customFormat="1" ht="30" customHeight="1">
      <c r="B91" s="440"/>
      <c r="C91" s="446"/>
      <c r="D91" s="446"/>
      <c r="E91" s="447"/>
      <c r="F91" s="685"/>
      <c r="G91" s="686"/>
      <c r="H91" s="687"/>
      <c r="I91" s="457" t="s">
        <v>24</v>
      </c>
      <c r="J91" s="459"/>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673"/>
      <c r="AL91" s="366"/>
      <c r="AM91" s="27"/>
      <c r="AN91" s="27"/>
      <c r="AO91" s="27"/>
      <c r="AP91" s="27"/>
      <c r="AQ91" s="27"/>
      <c r="AR91" s="27"/>
      <c r="AS91" s="27"/>
      <c r="AT91" s="27"/>
      <c r="AU91" s="27"/>
    </row>
    <row r="92" spans="2:77" s="297" customFormat="1" ht="24.9" customHeight="1">
      <c r="B92" s="440"/>
      <c r="C92" s="446"/>
      <c r="D92" s="446"/>
      <c r="E92" s="447"/>
      <c r="F92" s="685"/>
      <c r="G92" s="686"/>
      <c r="H92" s="687"/>
      <c r="I92" s="648" t="s">
        <v>25</v>
      </c>
      <c r="J92" s="488"/>
      <c r="K92" s="499"/>
      <c r="L92" s="500"/>
      <c r="M92" s="500"/>
      <c r="N92" s="500"/>
      <c r="O92" s="500"/>
      <c r="P92" s="500"/>
      <c r="Q92" s="500"/>
      <c r="R92" s="500"/>
      <c r="S92" s="500"/>
      <c r="T92" s="500"/>
      <c r="U92" s="500"/>
      <c r="V92" s="500"/>
      <c r="W92" s="367" t="s">
        <v>728</v>
      </c>
      <c r="X92" s="492" t="s">
        <v>26</v>
      </c>
      <c r="Y92" s="494"/>
      <c r="Z92" s="499"/>
      <c r="AA92" s="500"/>
      <c r="AB92" s="500"/>
      <c r="AC92" s="500"/>
      <c r="AD92" s="500"/>
      <c r="AE92" s="500"/>
      <c r="AF92" s="500"/>
      <c r="AG92" s="500"/>
      <c r="AH92" s="500"/>
      <c r="AI92" s="500"/>
      <c r="AJ92" s="500"/>
      <c r="AK92" s="311" t="s">
        <v>728</v>
      </c>
      <c r="AL92" s="366"/>
      <c r="AM92" s="27"/>
      <c r="AN92" s="27"/>
      <c r="AO92" s="27"/>
      <c r="AP92" s="27"/>
      <c r="AQ92" s="27"/>
      <c r="AR92" s="27"/>
      <c r="AS92" s="27"/>
      <c r="AT92" s="27"/>
      <c r="AU92" s="27"/>
    </row>
    <row r="93" spans="2:77" s="297" customFormat="1" ht="24.9" customHeight="1">
      <c r="B93" s="440"/>
      <c r="C93" s="446"/>
      <c r="D93" s="446"/>
      <c r="E93" s="447"/>
      <c r="F93" s="685"/>
      <c r="G93" s="686"/>
      <c r="H93" s="687"/>
      <c r="I93" s="648" t="s">
        <v>648</v>
      </c>
      <c r="J93" s="488"/>
      <c r="K93" s="490"/>
      <c r="L93" s="490"/>
      <c r="M93" s="490"/>
      <c r="N93" s="490"/>
      <c r="O93" s="490"/>
      <c r="P93" s="490"/>
      <c r="Q93" s="490"/>
      <c r="R93" s="490"/>
      <c r="S93" s="490"/>
      <c r="T93" s="490"/>
      <c r="U93" s="490"/>
      <c r="V93" s="490"/>
      <c r="W93" s="490"/>
      <c r="X93" s="492" t="s">
        <v>650</v>
      </c>
      <c r="Y93" s="494"/>
      <c r="Z93" s="499"/>
      <c r="AA93" s="500"/>
      <c r="AB93" s="500"/>
      <c r="AC93" s="500"/>
      <c r="AD93" s="500"/>
      <c r="AE93" s="500"/>
      <c r="AF93" s="500"/>
      <c r="AG93" s="500"/>
      <c r="AH93" s="500"/>
      <c r="AI93" s="500"/>
      <c r="AJ93" s="500"/>
      <c r="AK93" s="311" t="s">
        <v>728</v>
      </c>
      <c r="AL93" s="27"/>
      <c r="AM93" s="27"/>
      <c r="AN93" s="27"/>
      <c r="AO93" s="27"/>
      <c r="AP93" s="27"/>
      <c r="AQ93" s="27"/>
      <c r="AR93" s="27"/>
      <c r="AS93" s="27"/>
      <c r="AT93" s="27"/>
      <c r="AU93" s="27"/>
      <c r="AV93" s="312" t="s">
        <v>651</v>
      </c>
    </row>
    <row r="94" spans="2:77" s="297" customFormat="1" ht="24.9" customHeight="1">
      <c r="B94" s="440"/>
      <c r="C94" s="446"/>
      <c r="D94" s="446"/>
      <c r="E94" s="447"/>
      <c r="F94" s="685"/>
      <c r="G94" s="686"/>
      <c r="H94" s="687"/>
      <c r="I94" s="495" t="s">
        <v>652</v>
      </c>
      <c r="J94" s="470"/>
      <c r="K94" s="499"/>
      <c r="L94" s="500"/>
      <c r="M94" s="500"/>
      <c r="N94" s="500"/>
      <c r="O94" s="500"/>
      <c r="P94" s="500"/>
      <c r="Q94" s="500"/>
      <c r="R94" s="500"/>
      <c r="S94" s="500"/>
      <c r="T94" s="422" t="s">
        <v>654</v>
      </c>
      <c r="U94" s="500"/>
      <c r="V94" s="500"/>
      <c r="W94" s="500"/>
      <c r="X94" s="500"/>
      <c r="Y94" s="500"/>
      <c r="Z94" s="500"/>
      <c r="AA94" s="500"/>
      <c r="AB94" s="500"/>
      <c r="AC94" s="500"/>
      <c r="AD94" s="500"/>
      <c r="AE94" s="500"/>
      <c r="AF94" s="676" t="s">
        <v>735</v>
      </c>
      <c r="AG94" s="677"/>
      <c r="AH94" s="677"/>
      <c r="AI94" s="677"/>
      <c r="AJ94" s="677"/>
      <c r="AK94" s="678"/>
      <c r="AL94" s="27"/>
      <c r="AM94" s="27"/>
      <c r="AN94" s="27"/>
      <c r="AO94" s="27"/>
      <c r="AP94" s="27"/>
      <c r="AQ94" s="27"/>
      <c r="AR94" s="27"/>
      <c r="AS94" s="27"/>
      <c r="AT94" s="27"/>
      <c r="AU94" s="27"/>
      <c r="AV94" s="314" t="str">
        <f>K94&amp;T94&amp;U94</f>
        <v>@</v>
      </c>
    </row>
    <row r="95" spans="2:77" s="297" customFormat="1" ht="15" customHeight="1">
      <c r="B95" s="440"/>
      <c r="C95" s="446"/>
      <c r="D95" s="446"/>
      <c r="E95" s="447"/>
      <c r="F95" s="685"/>
      <c r="G95" s="686"/>
      <c r="H95" s="687"/>
      <c r="I95" s="496"/>
      <c r="J95" s="498"/>
      <c r="K95" s="503" t="str">
        <f>IF(K94="","",K94&amp;T94&amp;U94)</f>
        <v/>
      </c>
      <c r="L95" s="504"/>
      <c r="M95" s="504"/>
      <c r="N95" s="504"/>
      <c r="O95" s="504"/>
      <c r="P95" s="504"/>
      <c r="Q95" s="504"/>
      <c r="R95" s="504"/>
      <c r="S95" s="504"/>
      <c r="T95" s="504"/>
      <c r="U95" s="504"/>
      <c r="V95" s="504"/>
      <c r="W95" s="504"/>
      <c r="X95" s="504"/>
      <c r="Y95" s="504"/>
      <c r="Z95" s="504"/>
      <c r="AA95" s="504"/>
      <c r="AB95" s="504"/>
      <c r="AC95" s="504"/>
      <c r="AD95" s="504"/>
      <c r="AE95" s="504"/>
      <c r="AF95" s="504"/>
      <c r="AG95" s="504"/>
      <c r="AH95" s="504"/>
      <c r="AI95" s="504"/>
      <c r="AJ95" s="504"/>
      <c r="AK95" s="505"/>
      <c r="AL95" s="366"/>
      <c r="AM95" s="27"/>
      <c r="AN95" s="27"/>
      <c r="AO95" s="27"/>
      <c r="AP95" s="27"/>
      <c r="AQ95" s="27"/>
      <c r="AR95" s="27"/>
      <c r="AS95" s="27"/>
      <c r="AT95" s="27"/>
      <c r="AU95" s="27"/>
    </row>
    <row r="96" spans="2:77" s="297" customFormat="1" ht="30" customHeight="1" thickBot="1">
      <c r="B96" s="441"/>
      <c r="C96" s="449"/>
      <c r="D96" s="449"/>
      <c r="E96" s="450"/>
      <c r="F96" s="28" t="s">
        <v>694</v>
      </c>
      <c r="G96" s="679" t="s">
        <v>52</v>
      </c>
      <c r="H96" s="680"/>
      <c r="I96" s="29"/>
      <c r="J96" s="284"/>
      <c r="K96" s="369" t="s">
        <v>4</v>
      </c>
      <c r="L96" s="681" t="s">
        <v>288</v>
      </c>
      <c r="M96" s="681"/>
      <c r="N96" s="369" t="s">
        <v>4</v>
      </c>
      <c r="O96" s="681" t="s">
        <v>53</v>
      </c>
      <c r="P96" s="681"/>
      <c r="Q96" s="681"/>
      <c r="R96" s="681"/>
      <c r="S96" s="681"/>
      <c r="T96" s="681"/>
      <c r="U96" s="681"/>
      <c r="V96" s="681"/>
      <c r="W96" s="681"/>
      <c r="X96" s="681"/>
      <c r="Y96" s="681"/>
      <c r="Z96" s="681"/>
      <c r="AA96" s="370" t="s">
        <v>678</v>
      </c>
      <c r="AB96" s="682" t="s">
        <v>197</v>
      </c>
      <c r="AC96" s="683"/>
      <c r="AD96" s="683"/>
      <c r="AE96" s="683"/>
      <c r="AF96" s="683"/>
      <c r="AG96" s="683"/>
      <c r="AH96" s="683"/>
      <c r="AI96" s="683"/>
      <c r="AJ96" s="683"/>
      <c r="AK96" s="684"/>
      <c r="AL96" s="366"/>
      <c r="AM96" s="27"/>
      <c r="AN96" s="27" t="s">
        <v>17</v>
      </c>
      <c r="AO96" s="27" t="str">
        <f>IF($N$96="□","■","")</f>
        <v>■</v>
      </c>
      <c r="AP96" s="27"/>
      <c r="AQ96" s="27" t="s">
        <v>17</v>
      </c>
      <c r="AR96" s="27" t="str">
        <f>IF($K$96="□","■","")</f>
        <v>■</v>
      </c>
      <c r="AS96" s="27"/>
      <c r="AT96" s="27"/>
      <c r="AU96" s="27"/>
    </row>
    <row r="97" spans="2:50" s="297" customFormat="1" ht="9.9" customHeight="1" thickBot="1">
      <c r="B97" s="27"/>
      <c r="C97" s="27"/>
      <c r="D97" s="371"/>
      <c r="E97" s="371"/>
      <c r="F97" s="371"/>
      <c r="G97" s="371"/>
      <c r="H97" s="371"/>
      <c r="I97" s="372"/>
      <c r="J97" s="372"/>
      <c r="K97" s="372"/>
      <c r="L97" s="372"/>
      <c r="M97" s="27"/>
      <c r="N97" s="27"/>
      <c r="O97" s="27"/>
      <c r="P97" s="372"/>
      <c r="Q97" s="27"/>
      <c r="R97" s="373"/>
      <c r="S97" s="373"/>
      <c r="T97" s="374"/>
      <c r="U97" s="374"/>
      <c r="V97" s="374"/>
      <c r="W97" s="374"/>
      <c r="X97" s="374"/>
      <c r="Y97" s="374"/>
      <c r="Z97" s="374"/>
      <c r="AA97" s="374"/>
      <c r="AB97" s="27"/>
      <c r="AC97" s="373"/>
      <c r="AD97" s="373"/>
      <c r="AE97" s="372"/>
      <c r="AF97" s="27"/>
      <c r="AG97" s="27"/>
      <c r="AH97" s="27"/>
      <c r="AI97" s="27"/>
      <c r="AJ97" s="27"/>
      <c r="AK97" s="27"/>
      <c r="AL97" s="27"/>
      <c r="AM97" s="27"/>
      <c r="AN97" s="27"/>
      <c r="AO97" s="27"/>
      <c r="AP97" s="27"/>
      <c r="AQ97" s="27"/>
      <c r="AR97" s="27"/>
      <c r="AS97" s="27"/>
      <c r="AT97" s="27"/>
      <c r="AU97" s="27"/>
    </row>
    <row r="98" spans="2:50" s="297" customFormat="1" ht="30" customHeight="1">
      <c r="B98" s="439" t="s">
        <v>695</v>
      </c>
      <c r="C98" s="443" t="s">
        <v>696</v>
      </c>
      <c r="D98" s="443"/>
      <c r="E98" s="444"/>
      <c r="F98" s="723" t="s">
        <v>27</v>
      </c>
      <c r="G98" s="724"/>
      <c r="H98" s="724"/>
      <c r="I98" s="451" t="s">
        <v>28</v>
      </c>
      <c r="J98" s="453"/>
      <c r="K98" s="725" t="s">
        <v>721</v>
      </c>
      <c r="L98" s="725"/>
      <c r="M98" s="726"/>
      <c r="N98" s="727"/>
      <c r="O98" s="725"/>
      <c r="P98" s="725"/>
      <c r="Q98" s="725"/>
      <c r="R98" s="725"/>
      <c r="S98" s="725"/>
      <c r="T98" s="725"/>
      <c r="U98" s="725"/>
      <c r="V98" s="375" t="s">
        <v>4</v>
      </c>
      <c r="W98" s="692" t="s">
        <v>553</v>
      </c>
      <c r="X98" s="692"/>
      <c r="Y98" s="692"/>
      <c r="Z98" s="375" t="s">
        <v>4</v>
      </c>
      <c r="AA98" s="692" t="s">
        <v>657</v>
      </c>
      <c r="AB98" s="692"/>
      <c r="AC98" s="692"/>
      <c r="AD98" s="376" t="s">
        <v>678</v>
      </c>
      <c r="AE98" s="693" t="s">
        <v>54</v>
      </c>
      <c r="AF98" s="693"/>
      <c r="AG98" s="693"/>
      <c r="AH98" s="693"/>
      <c r="AI98" s="693"/>
      <c r="AJ98" s="693"/>
      <c r="AK98" s="694"/>
      <c r="AL98" s="27"/>
      <c r="AM98" s="27"/>
      <c r="AN98" s="27" t="s">
        <v>17</v>
      </c>
      <c r="AO98" s="27" t="str">
        <f>IF($Z$98="□","■","")</f>
        <v>■</v>
      </c>
      <c r="AP98" s="27"/>
      <c r="AQ98" s="27" t="s">
        <v>17</v>
      </c>
      <c r="AR98" s="27" t="str">
        <f>IF($V$98="□","■","")</f>
        <v>■</v>
      </c>
      <c r="AS98" s="319"/>
      <c r="AT98" s="27"/>
      <c r="AU98" s="27"/>
    </row>
    <row r="99" spans="2:50" s="297" customFormat="1" ht="18.899999999999999" customHeight="1">
      <c r="B99" s="440"/>
      <c r="C99" s="446"/>
      <c r="D99" s="446"/>
      <c r="E99" s="447"/>
      <c r="F99" s="469" t="s">
        <v>50</v>
      </c>
      <c r="G99" s="469"/>
      <c r="H99" s="470"/>
      <c r="I99" s="343" t="s">
        <v>4</v>
      </c>
      <c r="J99" s="640" t="s">
        <v>693</v>
      </c>
      <c r="K99" s="640"/>
      <c r="L99" s="640"/>
      <c r="M99" s="640"/>
      <c r="N99" s="377"/>
      <c r="O99" s="378"/>
      <c r="P99" s="378"/>
      <c r="Q99" s="378"/>
      <c r="R99" s="378"/>
      <c r="S99" s="378"/>
      <c r="T99" s="378"/>
      <c r="U99" s="378"/>
      <c r="V99" s="378"/>
      <c r="W99" s="378"/>
      <c r="X99" s="378"/>
      <c r="Y99" s="378"/>
      <c r="Z99" s="378"/>
      <c r="AA99" s="379"/>
      <c r="AB99" s="640"/>
      <c r="AC99" s="640"/>
      <c r="AD99" s="640"/>
      <c r="AE99" s="640"/>
      <c r="AF99" s="640"/>
      <c r="AG99" s="640"/>
      <c r="AH99" s="640"/>
      <c r="AI99" s="377"/>
      <c r="AJ99" s="377"/>
      <c r="AK99" s="380"/>
      <c r="AL99" s="27"/>
      <c r="AN99" s="27" t="s">
        <v>17</v>
      </c>
      <c r="AO99" s="27" t="str">
        <f>IF(AND($I$101="□",$I$100="□"),"■","")</f>
        <v>■</v>
      </c>
      <c r="AW99" s="27"/>
      <c r="AX99" s="27"/>
    </row>
    <row r="100" spans="2:50" s="297" customFormat="1" ht="18.899999999999999" customHeight="1">
      <c r="B100" s="440"/>
      <c r="C100" s="446"/>
      <c r="D100" s="446"/>
      <c r="E100" s="447"/>
      <c r="F100" s="455"/>
      <c r="G100" s="455"/>
      <c r="H100" s="456"/>
      <c r="I100" s="335" t="s">
        <v>4</v>
      </c>
      <c r="J100" s="625" t="s">
        <v>697</v>
      </c>
      <c r="K100" s="625"/>
      <c r="L100" s="625"/>
      <c r="M100" s="625"/>
      <c r="N100" s="341"/>
      <c r="O100" s="336"/>
      <c r="P100" s="336"/>
      <c r="Q100" s="336"/>
      <c r="R100" s="336"/>
      <c r="S100" s="336"/>
      <c r="T100" s="381"/>
      <c r="U100" s="336"/>
      <c r="V100" s="336"/>
      <c r="W100" s="336"/>
      <c r="X100" s="336"/>
      <c r="Y100" s="336"/>
      <c r="Z100" s="336"/>
      <c r="AA100" s="381"/>
      <c r="AB100" s="341"/>
      <c r="AC100" s="341"/>
      <c r="AD100" s="341"/>
      <c r="AE100" s="341"/>
      <c r="AF100" s="341"/>
      <c r="AG100" s="341"/>
      <c r="AH100" s="341"/>
      <c r="AI100" s="341"/>
      <c r="AJ100" s="341"/>
      <c r="AK100" s="382"/>
      <c r="AL100" s="27"/>
      <c r="AN100" s="27" t="s">
        <v>17</v>
      </c>
      <c r="AO100" s="27" t="str">
        <f>IF(AND($I$101="□",$I$99="□"),"■","")</f>
        <v>■</v>
      </c>
      <c r="AQ100" s="27"/>
      <c r="AR100" s="27"/>
      <c r="AT100" s="27"/>
      <c r="AU100" s="27"/>
      <c r="AW100" s="27"/>
      <c r="AX100" s="27"/>
    </row>
    <row r="101" spans="2:50" s="297" customFormat="1" ht="18.899999999999999" customHeight="1">
      <c r="B101" s="440"/>
      <c r="C101" s="446"/>
      <c r="D101" s="446"/>
      <c r="E101" s="447"/>
      <c r="F101" s="458"/>
      <c r="G101" s="458"/>
      <c r="H101" s="459"/>
      <c r="I101" s="346" t="s">
        <v>4</v>
      </c>
      <c r="J101" s="620" t="s">
        <v>51</v>
      </c>
      <c r="K101" s="620"/>
      <c r="L101" s="620"/>
      <c r="M101" s="620"/>
      <c r="N101" s="354"/>
      <c r="O101" s="383"/>
      <c r="P101" s="383"/>
      <c r="Q101" s="383"/>
      <c r="R101" s="383"/>
      <c r="S101" s="383"/>
      <c r="T101" s="354"/>
      <c r="U101" s="383"/>
      <c r="V101" s="383"/>
      <c r="W101" s="383"/>
      <c r="X101" s="383"/>
      <c r="Y101" s="383"/>
      <c r="Z101" s="383"/>
      <c r="AA101" s="354"/>
      <c r="AB101" s="355"/>
      <c r="AC101" s="355"/>
      <c r="AD101" s="355"/>
      <c r="AE101" s="355"/>
      <c r="AF101" s="355"/>
      <c r="AG101" s="355"/>
      <c r="AH101" s="355"/>
      <c r="AI101" s="355"/>
      <c r="AJ101" s="355"/>
      <c r="AK101" s="384"/>
      <c r="AL101" s="27"/>
      <c r="AN101" s="27" t="s">
        <v>17</v>
      </c>
      <c r="AO101" s="27" t="str">
        <f>IF(AND($I$99="□",$I$100="□"),"■","")</f>
        <v>■</v>
      </c>
      <c r="AQ101" s="27"/>
      <c r="AR101" s="27"/>
      <c r="AT101" s="27"/>
      <c r="AU101" s="27"/>
      <c r="AW101" s="27"/>
      <c r="AX101" s="27"/>
    </row>
    <row r="102" spans="2:50" s="297" customFormat="1" ht="18" customHeight="1">
      <c r="B102" s="440"/>
      <c r="C102" s="446"/>
      <c r="D102" s="446"/>
      <c r="E102" s="447"/>
      <c r="F102" s="469" t="s">
        <v>20</v>
      </c>
      <c r="G102" s="469"/>
      <c r="H102" s="470"/>
      <c r="I102" s="385" t="s">
        <v>639</v>
      </c>
      <c r="J102" s="689"/>
      <c r="K102" s="689"/>
      <c r="L102" s="386" t="s">
        <v>32</v>
      </c>
      <c r="M102" s="689"/>
      <c r="N102" s="689"/>
      <c r="O102" s="690"/>
      <c r="P102" s="690"/>
      <c r="Q102" s="690"/>
      <c r="R102" s="690"/>
      <c r="S102" s="690"/>
      <c r="T102" s="690"/>
      <c r="U102" s="690"/>
      <c r="V102" s="690"/>
      <c r="W102" s="690"/>
      <c r="X102" s="690"/>
      <c r="Y102" s="690"/>
      <c r="Z102" s="690"/>
      <c r="AA102" s="690"/>
      <c r="AB102" s="690"/>
      <c r="AC102" s="690"/>
      <c r="AD102" s="690"/>
      <c r="AE102" s="690"/>
      <c r="AF102" s="690"/>
      <c r="AG102" s="690"/>
      <c r="AH102" s="690"/>
      <c r="AI102" s="690"/>
      <c r="AJ102" s="690"/>
      <c r="AK102" s="691"/>
      <c r="AL102" s="27"/>
    </row>
    <row r="103" spans="2:50" s="297" customFormat="1" ht="24.9" customHeight="1">
      <c r="B103" s="440"/>
      <c r="C103" s="446"/>
      <c r="D103" s="446"/>
      <c r="E103" s="447"/>
      <c r="F103" s="455"/>
      <c r="G103" s="455"/>
      <c r="H103" s="456"/>
      <c r="I103" s="463"/>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5"/>
      <c r="AL103" s="27"/>
    </row>
    <row r="104" spans="2:50" s="297" customFormat="1" ht="24.9" customHeight="1">
      <c r="B104" s="440"/>
      <c r="C104" s="446"/>
      <c r="D104" s="446"/>
      <c r="E104" s="447"/>
      <c r="F104" s="458"/>
      <c r="G104" s="458"/>
      <c r="H104" s="459"/>
      <c r="I104" s="467"/>
      <c r="J104" s="467"/>
      <c r="K104" s="467"/>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8"/>
      <c r="AL104" s="27"/>
    </row>
    <row r="105" spans="2:50" s="297" customFormat="1" ht="15" customHeight="1">
      <c r="B105" s="440"/>
      <c r="C105" s="446"/>
      <c r="D105" s="446"/>
      <c r="E105" s="447"/>
      <c r="F105" s="469" t="s">
        <v>196</v>
      </c>
      <c r="G105" s="469"/>
      <c r="H105" s="470"/>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71"/>
      <c r="AK105" s="695"/>
      <c r="AL105" s="27"/>
      <c r="AM105" s="27"/>
      <c r="AN105" s="27"/>
      <c r="AO105" s="27"/>
      <c r="AP105" s="27"/>
      <c r="AQ105" s="27"/>
      <c r="AR105" s="27"/>
      <c r="AS105" s="27"/>
      <c r="AT105" s="27"/>
      <c r="AU105" s="27"/>
    </row>
    <row r="106" spans="2:50" s="297" customFormat="1" ht="30" customHeight="1">
      <c r="B106" s="440"/>
      <c r="C106" s="446"/>
      <c r="D106" s="446"/>
      <c r="E106" s="447"/>
      <c r="F106" s="458" t="s">
        <v>23</v>
      </c>
      <c r="G106" s="458"/>
      <c r="H106" s="459"/>
      <c r="I106" s="467"/>
      <c r="J106" s="467"/>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467"/>
      <c r="AH106" s="467"/>
      <c r="AI106" s="467"/>
      <c r="AJ106" s="467"/>
      <c r="AK106" s="468"/>
      <c r="AL106" s="27"/>
      <c r="AM106" s="27"/>
      <c r="AN106" s="27"/>
      <c r="AO106" s="27"/>
      <c r="AP106" s="27"/>
      <c r="AQ106" s="27"/>
      <c r="AR106" s="27"/>
      <c r="AS106" s="27"/>
      <c r="AT106" s="27"/>
      <c r="AU106" s="27"/>
    </row>
    <row r="107" spans="2:50" s="286" customFormat="1" ht="15" customHeight="1">
      <c r="B107" s="440"/>
      <c r="C107" s="446"/>
      <c r="D107" s="446"/>
      <c r="E107" s="447"/>
      <c r="F107" s="469" t="s">
        <v>196</v>
      </c>
      <c r="G107" s="469"/>
      <c r="H107" s="470"/>
      <c r="I107" s="471"/>
      <c r="J107" s="471"/>
      <c r="K107" s="471"/>
      <c r="L107" s="471"/>
      <c r="M107" s="471"/>
      <c r="N107" s="471"/>
      <c r="O107" s="471"/>
      <c r="P107" s="471"/>
      <c r="Q107" s="471"/>
      <c r="R107" s="471"/>
      <c r="S107" s="471"/>
      <c r="T107" s="471"/>
      <c r="U107" s="471"/>
      <c r="V107" s="471"/>
      <c r="W107" s="471"/>
      <c r="X107" s="471"/>
      <c r="Y107" s="471"/>
      <c r="Z107" s="471"/>
      <c r="AA107" s="471"/>
      <c r="AB107" s="471"/>
      <c r="AC107" s="471"/>
      <c r="AD107" s="471"/>
      <c r="AE107" s="471"/>
      <c r="AF107" s="471"/>
      <c r="AG107" s="471"/>
      <c r="AH107" s="471"/>
      <c r="AI107" s="471"/>
      <c r="AJ107" s="471"/>
      <c r="AK107" s="695"/>
      <c r="AL107" s="27"/>
      <c r="AM107" s="27"/>
      <c r="AN107" s="27"/>
      <c r="AO107" s="27"/>
      <c r="AP107" s="27"/>
      <c r="AQ107" s="27"/>
      <c r="AR107" s="27"/>
      <c r="AS107" s="27"/>
      <c r="AT107" s="27"/>
      <c r="AU107" s="27"/>
    </row>
    <row r="108" spans="2:50" s="297" customFormat="1" ht="30" customHeight="1">
      <c r="B108" s="440"/>
      <c r="C108" s="446"/>
      <c r="D108" s="446"/>
      <c r="E108" s="447"/>
      <c r="F108" s="458" t="s">
        <v>24</v>
      </c>
      <c r="G108" s="458"/>
      <c r="H108" s="459"/>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673"/>
      <c r="AL108" s="27"/>
      <c r="AM108" s="27"/>
      <c r="AN108" s="27"/>
      <c r="AO108" s="27"/>
      <c r="AP108" s="27"/>
      <c r="AQ108" s="27"/>
      <c r="AR108" s="27"/>
      <c r="AS108" s="27"/>
      <c r="AT108" s="27"/>
      <c r="AU108" s="27"/>
    </row>
    <row r="109" spans="2:50" s="297" customFormat="1" ht="24.9" customHeight="1">
      <c r="B109" s="440"/>
      <c r="C109" s="446"/>
      <c r="D109" s="446"/>
      <c r="E109" s="447"/>
      <c r="F109" s="487" t="s">
        <v>25</v>
      </c>
      <c r="G109" s="487"/>
      <c r="H109" s="488"/>
      <c r="I109" s="515"/>
      <c r="J109" s="516"/>
      <c r="K109" s="516"/>
      <c r="L109" s="516"/>
      <c r="M109" s="516"/>
      <c r="N109" s="516"/>
      <c r="O109" s="516"/>
      <c r="P109" s="516"/>
      <c r="Q109" s="516"/>
      <c r="R109" s="516"/>
      <c r="S109" s="516"/>
      <c r="T109" s="516"/>
      <c r="U109" s="387" t="s">
        <v>728</v>
      </c>
      <c r="V109" s="492" t="s">
        <v>26</v>
      </c>
      <c r="W109" s="493"/>
      <c r="X109" s="494"/>
      <c r="Y109" s="515"/>
      <c r="Z109" s="516"/>
      <c r="AA109" s="516"/>
      <c r="AB109" s="516"/>
      <c r="AC109" s="516"/>
      <c r="AD109" s="516"/>
      <c r="AE109" s="516"/>
      <c r="AF109" s="516"/>
      <c r="AG109" s="516"/>
      <c r="AH109" s="516"/>
      <c r="AI109" s="516"/>
      <c r="AJ109" s="516"/>
      <c r="AK109" s="310" t="s">
        <v>728</v>
      </c>
      <c r="AL109" s="27"/>
      <c r="AM109" s="27"/>
      <c r="AN109" s="27"/>
      <c r="AO109" s="27"/>
      <c r="AP109" s="27"/>
      <c r="AQ109" s="27"/>
      <c r="AR109" s="27"/>
      <c r="AS109" s="27"/>
      <c r="AT109" s="27"/>
      <c r="AU109" s="27"/>
    </row>
    <row r="110" spans="2:50" s="297" customFormat="1" ht="24.9" customHeight="1">
      <c r="B110" s="440"/>
      <c r="C110" s="446"/>
      <c r="D110" s="446"/>
      <c r="E110" s="447"/>
      <c r="F110" s="487" t="s">
        <v>648</v>
      </c>
      <c r="G110" s="487"/>
      <c r="H110" s="488"/>
      <c r="I110" s="490"/>
      <c r="J110" s="490"/>
      <c r="K110" s="490"/>
      <c r="L110" s="490"/>
      <c r="M110" s="490"/>
      <c r="N110" s="490"/>
      <c r="O110" s="490"/>
      <c r="P110" s="490"/>
      <c r="Q110" s="490"/>
      <c r="R110" s="490"/>
      <c r="S110" s="490"/>
      <c r="T110" s="490"/>
      <c r="U110" s="490"/>
      <c r="V110" s="492" t="s">
        <v>650</v>
      </c>
      <c r="W110" s="493"/>
      <c r="X110" s="494"/>
      <c r="Y110" s="499"/>
      <c r="Z110" s="500"/>
      <c r="AA110" s="500"/>
      <c r="AB110" s="500"/>
      <c r="AC110" s="500"/>
      <c r="AD110" s="500"/>
      <c r="AE110" s="500"/>
      <c r="AF110" s="500"/>
      <c r="AG110" s="500"/>
      <c r="AH110" s="500"/>
      <c r="AI110" s="500"/>
      <c r="AJ110" s="500"/>
      <c r="AK110" s="311" t="s">
        <v>728</v>
      </c>
      <c r="AL110" s="27"/>
      <c r="AM110" s="27"/>
      <c r="AN110" s="27"/>
      <c r="AO110" s="27"/>
      <c r="AP110" s="27"/>
      <c r="AQ110" s="27"/>
      <c r="AR110" s="27"/>
      <c r="AS110" s="27"/>
      <c r="AT110" s="27"/>
      <c r="AU110" s="27"/>
      <c r="AV110" s="312" t="s">
        <v>651</v>
      </c>
    </row>
    <row r="111" spans="2:50" s="297" customFormat="1" ht="24.9" customHeight="1">
      <c r="B111" s="440"/>
      <c r="C111" s="446"/>
      <c r="D111" s="446"/>
      <c r="E111" s="447"/>
      <c r="F111" s="495" t="s">
        <v>652</v>
      </c>
      <c r="G111" s="469"/>
      <c r="H111" s="470"/>
      <c r="I111" s="717"/>
      <c r="J111" s="649"/>
      <c r="K111" s="649"/>
      <c r="L111" s="649"/>
      <c r="M111" s="649"/>
      <c r="N111" s="649"/>
      <c r="O111" s="649"/>
      <c r="P111" s="649"/>
      <c r="Q111" s="649"/>
      <c r="R111" s="649"/>
      <c r="S111" s="649"/>
      <c r="T111" s="388" t="s">
        <v>654</v>
      </c>
      <c r="U111" s="500"/>
      <c r="V111" s="500"/>
      <c r="W111" s="500"/>
      <c r="X111" s="500"/>
      <c r="Y111" s="500"/>
      <c r="Z111" s="500"/>
      <c r="AA111" s="500"/>
      <c r="AB111" s="500"/>
      <c r="AC111" s="500"/>
      <c r="AD111" s="500"/>
      <c r="AE111" s="500"/>
      <c r="AF111" s="718" t="s">
        <v>55</v>
      </c>
      <c r="AG111" s="718"/>
      <c r="AH111" s="718"/>
      <c r="AI111" s="718"/>
      <c r="AJ111" s="718"/>
      <c r="AK111" s="719"/>
      <c r="AL111" s="27"/>
      <c r="AM111" s="27"/>
      <c r="AN111" s="27"/>
      <c r="AO111" s="27"/>
      <c r="AP111" s="27"/>
      <c r="AQ111" s="27"/>
      <c r="AR111" s="27"/>
      <c r="AS111" s="27"/>
      <c r="AT111" s="27"/>
      <c r="AU111" s="27"/>
      <c r="AV111" s="314" t="str">
        <f>I111&amp;T111&amp;U111</f>
        <v>@</v>
      </c>
    </row>
    <row r="112" spans="2:50" s="297" customFormat="1" ht="15" customHeight="1" thickBot="1">
      <c r="B112" s="441"/>
      <c r="C112" s="449"/>
      <c r="D112" s="449"/>
      <c r="E112" s="450"/>
      <c r="F112" s="714"/>
      <c r="G112" s="715"/>
      <c r="H112" s="716"/>
      <c r="I112" s="720" t="str">
        <f>IF(I111="","",I111&amp;T111&amp;U111)</f>
        <v/>
      </c>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2"/>
      <c r="AL112" s="27"/>
      <c r="AM112" s="27"/>
      <c r="AN112" s="27"/>
      <c r="AO112" s="27"/>
      <c r="AP112" s="27"/>
      <c r="AQ112" s="27"/>
      <c r="AR112" s="27"/>
      <c r="AS112" s="27"/>
      <c r="AT112" s="27"/>
      <c r="AU112" s="27"/>
    </row>
    <row r="113" spans="2:47" s="297" customFormat="1" ht="9.9" customHeight="1" thickBot="1">
      <c r="B113" s="27"/>
      <c r="C113" s="27"/>
      <c r="D113" s="371"/>
      <c r="E113" s="371"/>
      <c r="F113" s="371"/>
      <c r="G113" s="371"/>
      <c r="H113" s="371"/>
      <c r="I113" s="372"/>
      <c r="J113" s="372"/>
      <c r="K113" s="372"/>
      <c r="L113" s="372"/>
      <c r="M113" s="27"/>
      <c r="N113" s="27"/>
      <c r="O113" s="27"/>
      <c r="P113" s="372"/>
      <c r="Q113" s="27"/>
      <c r="R113" s="373"/>
      <c r="S113" s="373"/>
      <c r="T113" s="374"/>
      <c r="U113" s="374"/>
      <c r="V113" s="374"/>
      <c r="W113" s="374"/>
      <c r="X113" s="374"/>
      <c r="Y113" s="374"/>
      <c r="Z113" s="374"/>
      <c r="AA113" s="374"/>
      <c r="AB113" s="27"/>
      <c r="AC113" s="373"/>
      <c r="AD113" s="373"/>
      <c r="AE113" s="372"/>
      <c r="AF113" s="27"/>
      <c r="AG113" s="27"/>
      <c r="AH113" s="27"/>
      <c r="AI113" s="27"/>
      <c r="AJ113" s="27"/>
      <c r="AK113" s="27"/>
      <c r="AL113" s="27"/>
      <c r="AM113" s="27"/>
      <c r="AN113" s="27"/>
      <c r="AO113" s="27"/>
      <c r="AP113" s="27"/>
      <c r="AQ113" s="27"/>
      <c r="AR113" s="27"/>
      <c r="AS113" s="27"/>
      <c r="AT113" s="27"/>
      <c r="AU113" s="27"/>
    </row>
    <row r="114" spans="2:47" s="297" customFormat="1" ht="15" customHeight="1">
      <c r="B114" s="696" t="s">
        <v>56</v>
      </c>
      <c r="C114" s="697"/>
      <c r="D114" s="697"/>
      <c r="E114" s="697"/>
      <c r="F114" s="697"/>
      <c r="G114" s="697"/>
      <c r="H114" s="698"/>
      <c r="I114" s="705"/>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7"/>
      <c r="AL114" s="27"/>
      <c r="AM114" s="27"/>
      <c r="AN114" s="27"/>
      <c r="AO114" s="27"/>
      <c r="AP114" s="27"/>
      <c r="AQ114" s="27"/>
      <c r="AR114" s="27"/>
      <c r="AS114" s="27"/>
      <c r="AT114" s="27"/>
      <c r="AU114" s="27"/>
    </row>
    <row r="115" spans="2:47" s="297" customFormat="1" ht="15" customHeight="1">
      <c r="B115" s="699"/>
      <c r="C115" s="700"/>
      <c r="D115" s="700"/>
      <c r="E115" s="700"/>
      <c r="F115" s="700"/>
      <c r="G115" s="700"/>
      <c r="H115" s="701"/>
      <c r="I115" s="708"/>
      <c r="J115" s="709"/>
      <c r="K115" s="709"/>
      <c r="L115" s="709"/>
      <c r="M115" s="709"/>
      <c r="N115" s="709"/>
      <c r="O115" s="709"/>
      <c r="P115" s="709"/>
      <c r="Q115" s="709"/>
      <c r="R115" s="709"/>
      <c r="S115" s="709"/>
      <c r="T115" s="709"/>
      <c r="U115" s="709"/>
      <c r="V115" s="709"/>
      <c r="W115" s="709"/>
      <c r="X115" s="709"/>
      <c r="Y115" s="709"/>
      <c r="Z115" s="709"/>
      <c r="AA115" s="709"/>
      <c r="AB115" s="709"/>
      <c r="AC115" s="709"/>
      <c r="AD115" s="709"/>
      <c r="AE115" s="709"/>
      <c r="AF115" s="709"/>
      <c r="AG115" s="709"/>
      <c r="AH115" s="709"/>
      <c r="AI115" s="709"/>
      <c r="AJ115" s="709"/>
      <c r="AK115" s="710"/>
      <c r="AL115" s="27"/>
      <c r="AM115" s="27"/>
      <c r="AN115" s="27"/>
      <c r="AO115" s="27"/>
      <c r="AP115" s="27"/>
      <c r="AQ115" s="27"/>
      <c r="AR115" s="27"/>
      <c r="AS115" s="27"/>
      <c r="AT115" s="27"/>
      <c r="AU115" s="27"/>
    </row>
    <row r="116" spans="2:47" s="297" customFormat="1" ht="15" customHeight="1" thickBot="1">
      <c r="B116" s="702"/>
      <c r="C116" s="703"/>
      <c r="D116" s="703"/>
      <c r="E116" s="703"/>
      <c r="F116" s="703"/>
      <c r="G116" s="703"/>
      <c r="H116" s="704"/>
      <c r="I116" s="711"/>
      <c r="J116" s="712"/>
      <c r="K116" s="712"/>
      <c r="L116" s="712"/>
      <c r="M116" s="712"/>
      <c r="N116" s="712"/>
      <c r="O116" s="712"/>
      <c r="P116" s="712"/>
      <c r="Q116" s="712"/>
      <c r="R116" s="712"/>
      <c r="S116" s="712"/>
      <c r="T116" s="712"/>
      <c r="U116" s="712"/>
      <c r="V116" s="712"/>
      <c r="W116" s="712"/>
      <c r="X116" s="712"/>
      <c r="Y116" s="712"/>
      <c r="Z116" s="712"/>
      <c r="AA116" s="712"/>
      <c r="AB116" s="712"/>
      <c r="AC116" s="712"/>
      <c r="AD116" s="712"/>
      <c r="AE116" s="712"/>
      <c r="AF116" s="712"/>
      <c r="AG116" s="712"/>
      <c r="AH116" s="712"/>
      <c r="AI116" s="712"/>
      <c r="AJ116" s="712"/>
      <c r="AK116" s="713"/>
      <c r="AL116" s="27"/>
      <c r="AM116" s="27"/>
      <c r="AN116" s="27"/>
      <c r="AO116" s="27"/>
      <c r="AP116" s="27"/>
      <c r="AQ116" s="27"/>
      <c r="AR116" s="27"/>
      <c r="AS116" s="27"/>
      <c r="AT116" s="27"/>
      <c r="AU116" s="27"/>
    </row>
    <row r="118" spans="2:47">
      <c r="AJ118" s="13" t="s">
        <v>198</v>
      </c>
    </row>
  </sheetData>
  <sheetProtection sheet="1" objects="1" scenarios="1"/>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253" priority="3">
      <formula>$G$13="■"</formula>
    </cfRule>
  </conditionalFormatting>
  <conditionalFormatting sqref="F17">
    <cfRule type="expression" dxfId="252" priority="22">
      <formula>$O$13="■"</formula>
    </cfRule>
  </conditionalFormatting>
  <conditionalFormatting sqref="X72">
    <cfRule type="cellIs" dxfId="251" priority="20" operator="notEqual">
      <formula>""</formula>
    </cfRule>
    <cfRule type="expression" dxfId="250" priority="21">
      <formula>$K$72="■"</formula>
    </cfRule>
  </conditionalFormatting>
  <conditionalFormatting sqref="K96:AK96">
    <cfRule type="expression" dxfId="249" priority="24">
      <formula>OR($K$96="■",$N$96="■")</formula>
    </cfRule>
  </conditionalFormatting>
  <conditionalFormatting sqref="K31:AK31">
    <cfRule type="expression" dxfId="248" priority="26">
      <formula>OR($Z$31="■",$V$31="■")</formula>
    </cfRule>
  </conditionalFormatting>
  <conditionalFormatting sqref="K98:AE98">
    <cfRule type="expression" dxfId="247" priority="25">
      <formula>OR($Z$98="■",$V$98="■")</formula>
    </cfRule>
  </conditionalFormatting>
  <conditionalFormatting sqref="K31:AK31">
    <cfRule type="expression" dxfId="246" priority="19">
      <formula>$G$13="■"</formula>
    </cfRule>
  </conditionalFormatting>
  <conditionalFormatting sqref="AB96:AK96">
    <cfRule type="expression" dxfId="245" priority="18">
      <formula>$N$96="■"</formula>
    </cfRule>
  </conditionalFormatting>
  <conditionalFormatting sqref="K93:W93 K95:AK95 K92 W92 Z92:Z93 AK92:AK93 K78:AK91 K94 AF94:AK94 T94:U94">
    <cfRule type="expression" dxfId="244" priority="27">
      <formula>$K$72="■"</formula>
    </cfRule>
  </conditionalFormatting>
  <conditionalFormatting sqref="K78:AK81">
    <cfRule type="expression" dxfId="243" priority="28">
      <formula>$K$82="■"</formula>
    </cfRule>
  </conditionalFormatting>
  <conditionalFormatting sqref="K85:AK91 K93:W93 K94 AF94 K92 W92 Z92:Z93 AK92:AK93 T94:U94">
    <cfRule type="expression" dxfId="242" priority="29">
      <formula>$K$83="■"</formula>
    </cfRule>
  </conditionalFormatting>
  <conditionalFormatting sqref="T74:AJ74">
    <cfRule type="cellIs" dxfId="241" priority="16" operator="notEqual">
      <formula>""</formula>
    </cfRule>
    <cfRule type="expression" dxfId="240" priority="17">
      <formula>$K$73="■"</formula>
    </cfRule>
  </conditionalFormatting>
  <conditionalFormatting sqref="K31:AK31 K96:AK96 K98:AE98">
    <cfRule type="expression" dxfId="239" priority="30">
      <formula>OR($G$13="■",$K$13="■",$O$13="■")</formula>
    </cfRule>
  </conditionalFormatting>
  <conditionalFormatting sqref="K71:AK91 K92:W93 Z92:AK93 K94:AK95">
    <cfRule type="expression" dxfId="238" priority="31">
      <formula>OR($K$13="■",$O$13="■")</formula>
    </cfRule>
  </conditionalFormatting>
  <conditionalFormatting sqref="AE78">
    <cfRule type="cellIs" dxfId="237" priority="32" operator="notEqual">
      <formula>""</formula>
    </cfRule>
    <cfRule type="expression" dxfId="236" priority="33">
      <formula>$O$78="■"</formula>
    </cfRule>
  </conditionalFormatting>
  <conditionalFormatting sqref="K82:AK82">
    <cfRule type="expression" dxfId="235" priority="15">
      <formula>$K$78="■"</formula>
    </cfRule>
  </conditionalFormatting>
  <conditionalFormatting sqref="I99:AK108 I110:U110 I109 U109 Y109:Y110 AK109:AK110">
    <cfRule type="expression" dxfId="234" priority="13">
      <formula>$V$98="■"</formula>
    </cfRule>
  </conditionalFormatting>
  <conditionalFormatting sqref="I102:AK108 I110:U110 I109 U109 Y109:Y110 AK109:AK110">
    <cfRule type="expression" dxfId="233" priority="14">
      <formula>OR($I$99="■",$I$100="■")</formula>
    </cfRule>
  </conditionalFormatting>
  <conditionalFormatting sqref="O79:AK81">
    <cfRule type="expression" dxfId="232" priority="12">
      <formula>$O$78="■"</formula>
    </cfRule>
  </conditionalFormatting>
  <conditionalFormatting sqref="O78:AK78">
    <cfRule type="expression" dxfId="231" priority="11">
      <formula>$O$79="■"</formula>
    </cfRule>
  </conditionalFormatting>
  <conditionalFormatting sqref="H53:L58">
    <cfRule type="expression" dxfId="230" priority="10">
      <formula>OR($O$13="■",$F$17="---")</formula>
    </cfRule>
  </conditionalFormatting>
  <conditionalFormatting sqref="B53:G58">
    <cfRule type="expression" dxfId="229" priority="9">
      <formula>OR($K$13="■",$O$13="■")</formula>
    </cfRule>
  </conditionalFormatting>
  <conditionalFormatting sqref="K95:AK95 K94 AF94 T94">
    <cfRule type="expression" dxfId="228" priority="6">
      <formula>$K$72="■"</formula>
    </cfRule>
  </conditionalFormatting>
  <conditionalFormatting sqref="K95:AK95">
    <cfRule type="expression" dxfId="227" priority="7">
      <formula>$K$83="■"</formula>
    </cfRule>
  </conditionalFormatting>
  <conditionalFormatting sqref="K95:AK95 K94 AF94 T94">
    <cfRule type="expression" dxfId="226" priority="8">
      <formula>OR($K$13="■",$O$13="■")</formula>
    </cfRule>
  </conditionalFormatting>
  <conditionalFormatting sqref="I111:AK112">
    <cfRule type="expression" dxfId="225" priority="4">
      <formula>$V$98="■"</formula>
    </cfRule>
  </conditionalFormatting>
  <conditionalFormatting sqref="I111:AK112">
    <cfRule type="expression" dxfId="224" priority="5">
      <formula>OR($I$99="■",$I$100="■")</formula>
    </cfRule>
  </conditionalFormatting>
  <conditionalFormatting sqref="AE98:AK98">
    <cfRule type="expression" dxfId="223" priority="23">
      <formula>AND(OR($K$13="■",$O$13="■"),$Z$98="■")</formula>
    </cfRule>
  </conditionalFormatting>
  <conditionalFormatting sqref="T75:AK75 K75:L77 T76:T77">
    <cfRule type="expression" dxfId="222" priority="2">
      <formula>$K$72="■"</formula>
    </cfRule>
  </conditionalFormatting>
  <conditionalFormatting sqref="T75:AJ75">
    <cfRule type="cellIs" dxfId="221" priority="1" operator="notEqual">
      <formula>""</formula>
    </cfRule>
  </conditionalFormatting>
  <conditionalFormatting sqref="K76:L77 T76:T77">
    <cfRule type="expression" dxfId="220" priority="34">
      <formula>#REF!="■"</formula>
    </cfRule>
  </conditionalFormatting>
  <dataValidations count="37">
    <dataValidation type="list" showInputMessage="1" sqref="K75" xr:uid="{F059F6BC-E722-404F-8554-8B24E799F07E}">
      <formula1>$AN$75:$AO$75</formula1>
    </dataValidation>
    <dataValidation type="list" showInputMessage="1" sqref="K76" xr:uid="{AA65DE77-FBA9-4A98-8F58-8A24EB3A31D1}">
      <formula1>$AN$76:$AO$76</formula1>
    </dataValidation>
    <dataValidation type="list" showInputMessage="1" sqref="K77" xr:uid="{DEA15F03-6838-4EC8-B08B-3707BD677CD3}">
      <formula1>$AN$77:$AO$77</formula1>
    </dataValidation>
    <dataValidation imeMode="off" showInputMessage="1" showErrorMessage="1" errorTitle="必須項目です" error="入力をお願いします" sqref="I28:U28" xr:uid="{456AC007-C217-4E29-8E7A-1DF203724EC6}"/>
    <dataValidation showInputMessage="1" showErrorMessage="1" errorTitle="必須項目です" error="入力をお願いします" sqref="I21:AK21" xr:uid="{2BBFDC1C-6AD2-423F-ADB6-4AA04E694639}"/>
    <dataValidation type="list" imeMode="off" allowBlank="1" showInputMessage="1" showErrorMessage="1" sqref="Z31" xr:uid="{3F096737-8CE5-4348-8980-FCA7417D8900}">
      <formula1>$AQ$31:$AR$31</formula1>
    </dataValidation>
    <dataValidation imeMode="off" allowBlank="1" showInputMessage="1" showErrorMessage="1" sqref="K93:W93 AK93 AF94 AK110 AK28 I29:I30 I110:U110 K94:K95 J29:U29 W29:AK29 T111:U111 I111:I112 Y28 Z93 Y110 T94:U94" xr:uid="{DDB1DFC0-F108-4783-9DCA-15C982985DE1}"/>
    <dataValidation type="list" showInputMessage="1" showErrorMessage="1" sqref="G13" xr:uid="{99C5AAE8-495C-40FD-BAC3-C42C64815FA9}">
      <formula1>$AN$13:$AO$13</formula1>
    </dataValidation>
    <dataValidation showInputMessage="1" showErrorMessage="1" sqref="AU28 AT89:AT96 AT72:AT85" xr:uid="{D7E27DC8-FEB3-432D-AF2B-19062B7F9410}"/>
    <dataValidation type="list" showInputMessage="1" sqref="K71" xr:uid="{5A3BA790-D0C9-4A89-8F4C-3531A7CAF3E5}">
      <formula1>$AN$71:$AO$71</formula1>
    </dataValidation>
    <dataValidation type="list" imeMode="off" allowBlank="1" showInputMessage="1" showErrorMessage="1" sqref="Z98" xr:uid="{003D8D15-B8BF-464F-8B9E-EADFAD00B6FF}">
      <formula1>$AQ$98:$AR$98</formula1>
    </dataValidation>
    <dataValidation type="list" showInputMessage="1" sqref="K72" xr:uid="{EBAC23E7-4C65-438A-8664-77020D8B02D3}">
      <formula1>$AN$72:$AO$72</formula1>
    </dataValidation>
    <dataValidation type="list" showInputMessage="1" showErrorMessage="1" sqref="O78" xr:uid="{E95BBCA9-A0BE-4C3C-9CAB-8EC53EF46057}">
      <formula1>$AN$79:$AO$79</formula1>
    </dataValidation>
    <dataValidation type="list" allowBlank="1" showInputMessage="1" showErrorMessage="1" sqref="AB83:AB84" xr:uid="{F4495576-F65E-45F6-99E8-EFA378B64607}">
      <formula1>#REF!</formula1>
    </dataValidation>
    <dataValidation type="list" showInputMessage="1" showErrorMessage="1" sqref="AA99:AA101" xr:uid="{F334C03C-5394-4134-A443-107B35F7191C}">
      <formula1>$AW$99:$AX$99</formula1>
    </dataValidation>
    <dataValidation type="list" showInputMessage="1" showErrorMessage="1" sqref="K13" xr:uid="{857E4A39-E77A-45D4-A3A8-EAA75412733E}">
      <formula1>$AQ$13:$AR$13</formula1>
    </dataValidation>
    <dataValidation type="list" showInputMessage="1" showErrorMessage="1" sqref="O13" xr:uid="{CA278683-A8D1-427B-BB84-2AE2AD1B1F1C}">
      <formula1>$AT$13:$AU$13</formula1>
    </dataValidation>
    <dataValidation type="list" showInputMessage="1" sqref="N96" xr:uid="{B6E3882F-F189-41C7-A27F-5B4723D3B1F1}">
      <formula1>$AQ$96:$AR$96</formula1>
    </dataValidation>
    <dataValidation type="list" allowBlank="1" showInputMessage="1" showErrorMessage="1" sqref="K96" xr:uid="{E8FFC554-824C-4D00-A489-1EE0714EA53F}">
      <formula1>$AN$96:$AO$96</formula1>
    </dataValidation>
    <dataValidation type="list" showInputMessage="1" showErrorMessage="1" sqref="K78" xr:uid="{8052EED3-0ED0-4849-8362-BC9BBF349CAC}">
      <formula1>$AN$78:$AO$78</formula1>
    </dataValidation>
    <dataValidation type="list" showInputMessage="1" showErrorMessage="1" sqref="K82" xr:uid="{F7ACCE4A-5A3D-4063-98DA-59A1638AC5C5}">
      <formula1>$AN$82:$AO$82</formula1>
    </dataValidation>
    <dataValidation type="list" showInputMessage="1" sqref="K73:K74" xr:uid="{F82D0BF9-CD23-4105-9981-EDABE71A0238}">
      <formula1>$AN$73:$AO$73</formula1>
    </dataValidation>
    <dataValidation type="list" showInputMessage="1" showErrorMessage="1" sqref="K84" xr:uid="{781A5E46-4FBB-41BB-A398-101BD483B072}">
      <formula1>$AN$84:$AO$84</formula1>
    </dataValidation>
    <dataValidation type="list" showInputMessage="1" showErrorMessage="1" sqref="P84 K83" xr:uid="{17C38CA2-9BD9-4B1B-B8B5-1E926FAD4757}">
      <formula1>$AN$83:$AO$83</formula1>
    </dataValidation>
    <dataValidation type="list" showInputMessage="1" showErrorMessage="1" sqref="I101" xr:uid="{0BDDE79F-2DBA-42C6-A3F1-288017E55A8A}">
      <formula1>$AN$101:$AO$101</formula1>
    </dataValidation>
    <dataValidation type="list" showInputMessage="1" showErrorMessage="1" sqref="I99 N101" xr:uid="{0C4D3146-A214-4C94-BC33-F5E05D103373}">
      <formula1>$AN$99:$AO$99</formula1>
    </dataValidation>
    <dataValidation type="list" showInputMessage="1" showErrorMessage="1" sqref="T100:T101 I100" xr:uid="{26E5ADEF-6763-4490-86C6-C47EEB598092}">
      <formula1>$AN$100:$AO$100</formula1>
    </dataValidation>
    <dataValidation type="list" allowBlank="1" sqref="F17:R17" xr:uid="{4C4EB897-29AD-4864-881F-30E750A7A443}">
      <formula1>$AN$17:$AO$17</formula1>
    </dataValidation>
    <dataValidation imeMode="halfKatakana" allowBlank="1" showInputMessage="1" showErrorMessage="1" sqref="I105:AK105 I107:AK107 K88:AK88 K90:AK90" xr:uid="{8ED9857C-13BE-49BD-8EE9-2DFE2EB08C3A}"/>
    <dataValidation type="list" showInputMessage="1" showErrorMessage="1" sqref="O79" xr:uid="{0A7017EB-7F9F-44F8-BCBD-F32EE9F4C090}">
      <formula1>$AN$80:$AO$80</formula1>
    </dataValidation>
    <dataValidation type="list" imeMode="off" allowBlank="1" showInputMessage="1" showErrorMessage="1" sqref="V98" xr:uid="{46EB7111-5265-44C1-9BAE-07149551A621}">
      <formula1>$AN$98:$AO$98</formula1>
    </dataValidation>
    <dataValidation type="list" imeMode="off" allowBlank="1" showInputMessage="1" showErrorMessage="1" sqref="V31" xr:uid="{4B1F8E31-BE48-401B-B7AB-781BEE22775F}">
      <formula1>$AN$31:$AO$31</formula1>
    </dataValidation>
    <dataValidation type="list" allowBlank="1" showInputMessage="1" showErrorMessage="1" sqref="B53:B54" xr:uid="{714DEF4D-7238-4177-851C-C5B975FE1FD3}">
      <formula1>$AN$53:$AO$53</formula1>
    </dataValidation>
    <dataValidation type="list" allowBlank="1" showInputMessage="1" showErrorMessage="1" sqref="B55:B56" xr:uid="{2BA5D6B7-CEE2-4A1E-8DFF-257B628AD064}">
      <formula1>$AN$54:$AO$54</formula1>
    </dataValidation>
    <dataValidation type="list" allowBlank="1" showInputMessage="1" showErrorMessage="1" sqref="B57:B58" xr:uid="{285C593B-1F8F-4F72-B32E-BA127770EE43}">
      <formula1>$AN$55:$AO$55</formula1>
    </dataValidation>
    <dataValidation type="list" allowBlank="1" showInputMessage="1" showErrorMessage="1" sqref="H53:H54" xr:uid="{4CDB9078-550C-47A6-A248-0171C421351B}">
      <formula1>$AP$53:$AQ$53</formula1>
    </dataValidation>
    <dataValidation type="list" allowBlank="1" showInputMessage="1" showErrorMessage="1" sqref="H55:H56" xr:uid="{EFA49142-771C-46C2-86E0-2FDCB05DA2B6}">
      <formula1>$AP$54:$AQ$54</formula1>
    </dataValidation>
  </dataValidations>
  <printOptions horizontalCentered="1"/>
  <pageMargins left="0" right="0" top="0" bottom="0" header="0.31496062992125984" footer="0.19685039370078741"/>
  <pageSetup paperSize="9" scale="65" fitToHeight="0" orientation="portrait" r:id="rId1"/>
  <headerFooter>
    <oddFooter>&amp;C&amp;"Meiryo UI,標準"&amp;9&amp;D_&amp;T　&amp;F　&amp;P/&amp;N</oddFooter>
  </headerFooter>
  <rowBreaks count="1" manualBreakCount="1">
    <brk id="68" max="37"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BQ130"/>
  <sheetViews>
    <sheetView showGridLines="0" view="pageBreakPreview" zoomScale="85" zoomScaleNormal="100" zoomScaleSheetLayoutView="85" workbookViewId="0">
      <selection activeCell="Q4" sqref="Q4:AJ4"/>
    </sheetView>
  </sheetViews>
  <sheetFormatPr defaultColWidth="3.6328125" defaultRowHeight="18" customHeight="1"/>
  <cols>
    <col min="1" max="39" width="3.6328125" style="18"/>
    <col min="40" max="52" width="3.6328125" style="18" hidden="1" customWidth="1"/>
    <col min="53" max="16384" width="3.6328125" style="18"/>
  </cols>
  <sheetData>
    <row r="1" spans="2:69" s="24" customFormat="1" ht="9.9" customHeight="1">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2:69" s="24" customFormat="1" ht="16">
      <c r="B2" s="3" t="s">
        <v>563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2:69" s="24" customFormat="1" ht="9.9"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t="s">
        <v>483</v>
      </c>
      <c r="AO3" s="4" t="s">
        <v>484</v>
      </c>
      <c r="AP3" s="4" t="s">
        <v>484</v>
      </c>
      <c r="AQ3" s="4" t="s">
        <v>484</v>
      </c>
      <c r="AR3" s="4" t="s">
        <v>484</v>
      </c>
      <c r="AS3" s="4" t="s">
        <v>484</v>
      </c>
      <c r="AT3" s="4" t="s">
        <v>484</v>
      </c>
      <c r="AU3" s="4" t="s">
        <v>484</v>
      </c>
      <c r="AV3" s="4" t="s">
        <v>484</v>
      </c>
      <c r="AW3" s="4" t="s">
        <v>484</v>
      </c>
      <c r="AX3" s="4" t="s">
        <v>484</v>
      </c>
      <c r="AY3" s="4" t="s">
        <v>484</v>
      </c>
      <c r="AZ3" s="126" t="s">
        <v>485</v>
      </c>
    </row>
    <row r="4" spans="2:69" s="5" customFormat="1" ht="30.75" customHeight="1">
      <c r="B4" s="981" t="s">
        <v>0</v>
      </c>
      <c r="C4" s="981"/>
      <c r="D4" s="981"/>
      <c r="E4" s="981"/>
      <c r="F4" s="981"/>
      <c r="G4" s="981"/>
      <c r="H4" s="981"/>
      <c r="I4" s="981"/>
      <c r="J4" s="981"/>
      <c r="K4" s="12" t="s">
        <v>486</v>
      </c>
      <c r="L4" s="982" t="s">
        <v>487</v>
      </c>
      <c r="M4" s="982"/>
      <c r="N4" s="982"/>
      <c r="O4" s="982"/>
      <c r="P4" s="982"/>
      <c r="Q4" s="983" t="s">
        <v>234</v>
      </c>
      <c r="R4" s="983"/>
      <c r="S4" s="983"/>
      <c r="T4" s="983"/>
      <c r="U4" s="983"/>
      <c r="V4" s="983"/>
      <c r="W4" s="983"/>
      <c r="X4" s="983"/>
      <c r="Y4" s="983"/>
      <c r="Z4" s="983"/>
      <c r="AA4" s="983"/>
      <c r="AB4" s="983"/>
      <c r="AC4" s="983"/>
      <c r="AD4" s="983"/>
      <c r="AE4" s="983"/>
      <c r="AF4" s="983"/>
      <c r="AG4" s="983"/>
      <c r="AH4" s="983"/>
      <c r="AI4" s="983"/>
      <c r="AJ4" s="983"/>
      <c r="AK4" s="12" t="s">
        <v>488</v>
      </c>
      <c r="AL4" s="6"/>
      <c r="AM4" s="6"/>
      <c r="AN4" s="6"/>
      <c r="AO4" s="6"/>
      <c r="AP4" s="6"/>
      <c r="AQ4" s="6"/>
      <c r="AR4" s="6"/>
      <c r="AS4" s="6" t="s">
        <v>193</v>
      </c>
      <c r="AT4" s="6"/>
      <c r="AU4" s="6"/>
    </row>
    <row r="5" spans="2:69" s="5" customFormat="1" ht="9.9"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6"/>
      <c r="AL5" s="6"/>
      <c r="AM5" s="6"/>
      <c r="AN5" s="6"/>
      <c r="AO5" s="6"/>
      <c r="AP5" s="6"/>
      <c r="AQ5" s="6"/>
      <c r="AR5" s="6"/>
      <c r="AS5" s="6"/>
      <c r="AT5" s="6"/>
      <c r="AU5" s="6"/>
    </row>
    <row r="6" spans="2:69" s="5" customFormat="1" ht="12" customHeight="1">
      <c r="B6" s="3"/>
      <c r="C6" s="4"/>
      <c r="D6" s="4"/>
      <c r="E6" s="4"/>
      <c r="F6" s="4"/>
      <c r="G6" s="4"/>
      <c r="H6" s="4"/>
      <c r="I6" s="4"/>
      <c r="J6" s="4"/>
      <c r="K6" s="4"/>
      <c r="L6" s="4"/>
      <c r="M6" s="4"/>
      <c r="N6" s="8"/>
      <c r="O6" s="9"/>
      <c r="P6" s="9"/>
      <c r="Q6" s="10"/>
      <c r="R6" s="10"/>
      <c r="S6" s="10"/>
      <c r="T6" s="10"/>
      <c r="U6" s="10"/>
      <c r="V6" s="10"/>
      <c r="W6" s="10"/>
      <c r="X6" s="10"/>
      <c r="Y6" s="10"/>
      <c r="Z6" s="10"/>
      <c r="AA6" s="10"/>
      <c r="AB6" s="10"/>
      <c r="AC6" s="10"/>
      <c r="AD6" s="10"/>
      <c r="AE6" s="10"/>
      <c r="AF6" s="10"/>
      <c r="AG6" s="10"/>
      <c r="AH6" s="10"/>
      <c r="AI6" s="10"/>
      <c r="AJ6" s="10"/>
      <c r="AK6" s="11" t="str">
        <f>'【選択必須】サービス個別(ATI接続)'!AK6</f>
        <v>2022/4/1　Ver2.8</v>
      </c>
      <c r="AL6" s="6"/>
      <c r="AM6" s="6"/>
      <c r="AN6" s="6"/>
      <c r="BA6" s="24"/>
    </row>
    <row r="7" spans="2:69" s="5" customFormat="1" ht="15" customHeight="1" thickBot="1">
      <c r="B7" s="49" t="s">
        <v>95</v>
      </c>
      <c r="C7" s="7"/>
      <c r="D7" s="7"/>
      <c r="E7" s="7"/>
      <c r="F7" s="7"/>
      <c r="G7" s="7"/>
      <c r="H7" s="7"/>
      <c r="I7" s="7"/>
      <c r="J7" s="7"/>
      <c r="K7" s="7"/>
      <c r="L7" s="7"/>
      <c r="M7" s="7"/>
      <c r="N7" s="7"/>
      <c r="O7" s="7"/>
      <c r="P7" s="7"/>
      <c r="Q7" s="195"/>
      <c r="R7" s="7"/>
      <c r="S7" s="195"/>
      <c r="T7" s="7"/>
      <c r="U7" s="7"/>
      <c r="V7" s="7"/>
      <c r="W7" s="7"/>
      <c r="X7" s="7"/>
      <c r="Y7" s="7"/>
      <c r="Z7" s="7"/>
      <c r="AA7" s="7"/>
      <c r="AB7" s="7"/>
      <c r="AC7" s="7"/>
      <c r="AD7" s="7"/>
      <c r="AE7" s="7"/>
      <c r="AF7" s="7"/>
      <c r="AG7" s="7"/>
      <c r="AH7" s="7"/>
      <c r="AI7" s="7"/>
      <c r="AJ7" s="7"/>
      <c r="AK7" s="6"/>
      <c r="AL7" s="6"/>
      <c r="AM7" s="6"/>
      <c r="AN7" s="6"/>
      <c r="AO7" s="6"/>
      <c r="AP7" s="6"/>
      <c r="AQ7" s="6"/>
      <c r="AR7" s="6"/>
      <c r="AS7" s="6"/>
      <c r="AT7" s="6"/>
      <c r="AU7" s="6"/>
      <c r="BA7" s="24"/>
    </row>
    <row r="8" spans="2:69" s="22" customFormat="1" ht="18" customHeight="1">
      <c r="B8" s="994" t="s">
        <v>6</v>
      </c>
      <c r="C8" s="995"/>
      <c r="D8" s="995"/>
      <c r="E8" s="1021" t="s">
        <v>489</v>
      </c>
      <c r="F8" s="1022"/>
      <c r="G8" s="1022"/>
      <c r="H8" s="1022"/>
      <c r="I8" s="1022"/>
      <c r="J8" s="1022"/>
      <c r="K8" s="1022"/>
      <c r="L8" s="1022"/>
      <c r="M8" s="1022"/>
      <c r="N8" s="1023"/>
      <c r="O8" s="1021" t="s">
        <v>237</v>
      </c>
      <c r="P8" s="1022"/>
      <c r="Q8" s="1022"/>
      <c r="R8" s="1022"/>
      <c r="S8" s="1022"/>
      <c r="T8" s="1022"/>
      <c r="U8" s="1022"/>
      <c r="V8" s="1022"/>
      <c r="W8" s="1022"/>
      <c r="X8" s="1022"/>
      <c r="Y8" s="1064"/>
      <c r="Z8" s="1022" t="s">
        <v>238</v>
      </c>
      <c r="AA8" s="1022"/>
      <c r="AB8" s="1022"/>
      <c r="AC8" s="1022"/>
      <c r="AD8" s="1022"/>
      <c r="AE8" s="1022"/>
      <c r="AF8" s="1022"/>
      <c r="AG8" s="1022"/>
      <c r="AH8" s="1022"/>
      <c r="AI8" s="1022"/>
      <c r="AJ8" s="1022"/>
      <c r="AK8" s="1065"/>
      <c r="BB8" s="5"/>
      <c r="BC8" s="5"/>
      <c r="BD8" s="5"/>
    </row>
    <row r="9" spans="2:69" s="22" customFormat="1" ht="18" customHeight="1">
      <c r="B9" s="997"/>
      <c r="C9" s="998"/>
      <c r="D9" s="998"/>
      <c r="E9" s="826" t="s">
        <v>127</v>
      </c>
      <c r="F9" s="827"/>
      <c r="G9" s="827"/>
      <c r="H9" s="124" t="s">
        <v>76</v>
      </c>
      <c r="I9" s="1066" t="s">
        <v>239</v>
      </c>
      <c r="J9" s="1066"/>
      <c r="K9" s="1066"/>
      <c r="L9" s="1066"/>
      <c r="M9" s="1066"/>
      <c r="N9" s="1067"/>
      <c r="O9" s="196" t="s">
        <v>240</v>
      </c>
      <c r="P9" s="141" t="s">
        <v>241</v>
      </c>
      <c r="Q9" s="141" t="s">
        <v>242</v>
      </c>
      <c r="R9" s="197" t="s">
        <v>243</v>
      </c>
      <c r="S9" s="198" t="s">
        <v>244</v>
      </c>
      <c r="T9" s="198"/>
      <c r="U9" s="198" t="s">
        <v>245</v>
      </c>
      <c r="V9" s="197" t="s">
        <v>246</v>
      </c>
      <c r="W9" s="199" t="s">
        <v>247</v>
      </c>
      <c r="X9" s="197" t="s">
        <v>248</v>
      </c>
      <c r="Y9" s="200" t="s">
        <v>249</v>
      </c>
      <c r="Z9" s="201"/>
      <c r="AA9" s="191" t="s">
        <v>250</v>
      </c>
      <c r="AB9" s="191" t="s">
        <v>251</v>
      </c>
      <c r="AC9" s="191" t="s">
        <v>252</v>
      </c>
      <c r="AD9" s="191" t="s">
        <v>253</v>
      </c>
      <c r="AE9" s="191" t="s">
        <v>254</v>
      </c>
      <c r="AF9" s="191"/>
      <c r="AG9" s="141" t="s">
        <v>255</v>
      </c>
      <c r="AH9" s="191" t="s">
        <v>415</v>
      </c>
      <c r="AI9" s="1068" t="s">
        <v>257</v>
      </c>
      <c r="AJ9" s="1068"/>
      <c r="AK9" s="1069"/>
      <c r="AN9" s="22" t="s">
        <v>311</v>
      </c>
      <c r="AO9" s="22" t="str">
        <f>IF(COUNTIF(H10:H17,"■")&gt;0,"","■")</f>
        <v>■</v>
      </c>
      <c r="BB9" s="81"/>
      <c r="BC9" s="81"/>
      <c r="BD9" s="4"/>
      <c r="BE9" s="4"/>
      <c r="BG9" s="81"/>
      <c r="BH9" s="81"/>
      <c r="BI9" s="81"/>
      <c r="BJ9" s="81"/>
      <c r="BK9" s="81"/>
      <c r="BL9" s="81"/>
      <c r="BM9" s="81"/>
      <c r="BN9" s="81"/>
      <c r="BO9" s="81"/>
      <c r="BP9" s="81"/>
      <c r="BQ9" s="81"/>
    </row>
    <row r="10" spans="2:69" s="22" customFormat="1" ht="18" customHeight="1">
      <c r="B10" s="997"/>
      <c r="C10" s="998"/>
      <c r="D10" s="998"/>
      <c r="E10" s="828"/>
      <c r="F10" s="829"/>
      <c r="G10" s="829"/>
      <c r="H10" s="33" t="s">
        <v>4</v>
      </c>
      <c r="I10" s="1060" t="s">
        <v>259</v>
      </c>
      <c r="J10" s="1060"/>
      <c r="K10" s="1060"/>
      <c r="L10" s="1060"/>
      <c r="M10" s="1060"/>
      <c r="N10" s="1061"/>
      <c r="O10" s="202" t="s">
        <v>240</v>
      </c>
      <c r="P10" s="107" t="s">
        <v>241</v>
      </c>
      <c r="Q10" s="107" t="s">
        <v>242</v>
      </c>
      <c r="R10" s="135"/>
      <c r="S10" s="203" t="s">
        <v>244</v>
      </c>
      <c r="T10" s="203" t="s">
        <v>260</v>
      </c>
      <c r="U10" s="203"/>
      <c r="V10" s="107"/>
      <c r="W10" s="135"/>
      <c r="X10" s="107" t="s">
        <v>248</v>
      </c>
      <c r="Y10" s="204"/>
      <c r="Z10" s="205" t="s">
        <v>245</v>
      </c>
      <c r="AA10" s="19"/>
      <c r="AB10" s="19" t="s">
        <v>251</v>
      </c>
      <c r="AC10" s="19"/>
      <c r="AD10" s="19"/>
      <c r="AE10" s="19" t="s">
        <v>254</v>
      </c>
      <c r="AF10" s="19" t="s">
        <v>249</v>
      </c>
      <c r="AG10" s="19" t="s">
        <v>255</v>
      </c>
      <c r="AH10" s="19" t="s">
        <v>415</v>
      </c>
      <c r="AI10" s="1062" t="s">
        <v>261</v>
      </c>
      <c r="AJ10" s="1062"/>
      <c r="AK10" s="1063"/>
      <c r="AN10" s="22" t="s">
        <v>311</v>
      </c>
      <c r="AO10" s="22" t="str">
        <f>IF(OR(H9="■",COUNTIF(H11:H17,"■")&gt;0),"","■")</f>
        <v/>
      </c>
      <c r="BA10" s="81"/>
      <c r="BC10" s="81"/>
      <c r="BF10" s="4"/>
      <c r="BG10" s="81"/>
      <c r="BH10" s="81"/>
      <c r="BI10" s="81"/>
      <c r="BJ10" s="81"/>
      <c r="BK10" s="81"/>
      <c r="BL10" s="81"/>
      <c r="BM10" s="81"/>
      <c r="BN10" s="81"/>
      <c r="BO10" s="81"/>
      <c r="BP10" s="81"/>
      <c r="BQ10" s="81"/>
    </row>
    <row r="11" spans="2:69" s="22" customFormat="1" ht="18" customHeight="1">
      <c r="B11" s="997"/>
      <c r="C11" s="998"/>
      <c r="D11" s="998"/>
      <c r="E11" s="830" t="s">
        <v>162</v>
      </c>
      <c r="F11" s="831"/>
      <c r="G11" s="831"/>
      <c r="H11" s="33" t="s">
        <v>4</v>
      </c>
      <c r="I11" s="1060" t="s">
        <v>262</v>
      </c>
      <c r="J11" s="1060"/>
      <c r="K11" s="1060"/>
      <c r="L11" s="1060"/>
      <c r="M11" s="1060"/>
      <c r="N11" s="1061"/>
      <c r="O11" s="202" t="s">
        <v>240</v>
      </c>
      <c r="P11" s="107"/>
      <c r="Q11" s="107"/>
      <c r="R11" s="19"/>
      <c r="S11" s="19"/>
      <c r="T11" s="19"/>
      <c r="U11" s="19"/>
      <c r="V11" s="19"/>
      <c r="W11" s="19"/>
      <c r="X11" s="107"/>
      <c r="Y11" s="204"/>
      <c r="Z11" s="205" t="s">
        <v>245</v>
      </c>
      <c r="AA11" s="19"/>
      <c r="AB11" s="19" t="s">
        <v>251</v>
      </c>
      <c r="AC11" s="19"/>
      <c r="AD11" s="19"/>
      <c r="AE11" s="19"/>
      <c r="AF11" s="19"/>
      <c r="AG11" s="19"/>
      <c r="AH11" s="19"/>
      <c r="AI11" s="1062" t="s">
        <v>261</v>
      </c>
      <c r="AJ11" s="1062"/>
      <c r="AK11" s="1063"/>
      <c r="AN11" s="22" t="s">
        <v>311</v>
      </c>
      <c r="AO11" s="22" t="str">
        <f>IF(OR(COUNTIF(H9:H10,"■")&gt;0,COUNTIF(H13:H17,"■")&gt;0),"","■")</f>
        <v/>
      </c>
      <c r="BA11" s="81"/>
      <c r="BC11" s="81"/>
      <c r="BD11" s="4"/>
      <c r="BE11" s="81"/>
      <c r="BF11" s="81"/>
      <c r="BG11" s="81"/>
      <c r="BH11" s="81"/>
      <c r="BI11" s="81"/>
      <c r="BJ11" s="81"/>
      <c r="BK11" s="81"/>
      <c r="BL11" s="81"/>
      <c r="BM11" s="81"/>
      <c r="BN11" s="81"/>
      <c r="BO11" s="81"/>
      <c r="BP11" s="81"/>
      <c r="BQ11" s="81"/>
    </row>
    <row r="12" spans="2:69" s="22" customFormat="1" ht="18" customHeight="1">
      <c r="B12" s="997"/>
      <c r="C12" s="998"/>
      <c r="D12" s="998"/>
      <c r="E12" s="1042"/>
      <c r="F12" s="1043"/>
      <c r="G12" s="1043"/>
      <c r="H12" s="33" t="s">
        <v>4</v>
      </c>
      <c r="I12" s="1060" t="s">
        <v>263</v>
      </c>
      <c r="J12" s="1060"/>
      <c r="K12" s="1060"/>
      <c r="L12" s="1060"/>
      <c r="M12" s="1060"/>
      <c r="N12" s="1061"/>
      <c r="O12" s="202" t="s">
        <v>240</v>
      </c>
      <c r="P12" s="107"/>
      <c r="Q12" s="107"/>
      <c r="R12" s="19"/>
      <c r="S12" s="19"/>
      <c r="T12" s="19"/>
      <c r="U12" s="19"/>
      <c r="V12" s="19"/>
      <c r="W12" s="19"/>
      <c r="X12" s="107" t="s">
        <v>248</v>
      </c>
      <c r="Y12" s="204"/>
      <c r="Z12" s="205"/>
      <c r="AA12" s="19"/>
      <c r="AB12" s="19"/>
      <c r="AC12" s="19"/>
      <c r="AD12" s="19"/>
      <c r="AE12" s="19"/>
      <c r="AF12" s="19" t="s">
        <v>249</v>
      </c>
      <c r="AG12" s="19" t="s">
        <v>255</v>
      </c>
      <c r="AH12" s="19" t="s">
        <v>415</v>
      </c>
      <c r="AI12" s="1062" t="s">
        <v>261</v>
      </c>
      <c r="AJ12" s="1062"/>
      <c r="AK12" s="1063"/>
      <c r="AN12" s="22" t="s">
        <v>311</v>
      </c>
      <c r="AO12" s="22" t="str">
        <f>IF(OR(COUNTIF(H9:H10,"■")&gt;0,COUNTIF(H13:H17,"■")&gt;0),"","■")</f>
        <v/>
      </c>
      <c r="BA12" s="81"/>
      <c r="BB12" s="81"/>
      <c r="BE12" s="81"/>
      <c r="BF12" s="4"/>
      <c r="BG12" s="81"/>
      <c r="BH12" s="81"/>
      <c r="BI12" s="81"/>
      <c r="BJ12" s="81"/>
      <c r="BK12" s="81"/>
      <c r="BL12" s="81"/>
      <c r="BM12" s="81"/>
      <c r="BN12" s="81"/>
      <c r="BO12" s="81"/>
      <c r="BP12" s="81"/>
      <c r="BQ12" s="81"/>
    </row>
    <row r="13" spans="2:69" s="22" customFormat="1" ht="18" customHeight="1">
      <c r="B13" s="997"/>
      <c r="C13" s="998"/>
      <c r="D13" s="998"/>
      <c r="E13" s="828"/>
      <c r="F13" s="829"/>
      <c r="G13" s="829"/>
      <c r="H13" s="33" t="s">
        <v>4</v>
      </c>
      <c r="I13" s="1060" t="s">
        <v>264</v>
      </c>
      <c r="J13" s="1060"/>
      <c r="K13" s="1060"/>
      <c r="L13" s="1060"/>
      <c r="M13" s="1060"/>
      <c r="N13" s="1061"/>
      <c r="O13" s="202" t="s">
        <v>240</v>
      </c>
      <c r="P13" s="107" t="s">
        <v>241</v>
      </c>
      <c r="Q13" s="107"/>
      <c r="R13" s="19"/>
      <c r="S13" s="19"/>
      <c r="T13" s="19"/>
      <c r="U13" s="19"/>
      <c r="V13" s="19"/>
      <c r="W13" s="19"/>
      <c r="X13" s="107"/>
      <c r="Y13" s="204"/>
      <c r="Z13" s="205"/>
      <c r="AA13" s="19"/>
      <c r="AB13" s="19"/>
      <c r="AC13" s="19"/>
      <c r="AD13" s="19"/>
      <c r="AE13" s="19"/>
      <c r="AF13" s="19"/>
      <c r="AG13" s="19"/>
      <c r="AH13" s="19"/>
      <c r="AI13" s="19"/>
      <c r="AJ13" s="19"/>
      <c r="AK13" s="206"/>
      <c r="AN13" s="22" t="s">
        <v>311</v>
      </c>
      <c r="AO13" s="22" t="str">
        <f>IF(OR(COUNTIF(H9:H12,"■")&gt;0,COUNTIF(H14:H17,"■")&gt;0),"","■")</f>
        <v/>
      </c>
      <c r="BA13" s="81"/>
      <c r="BB13" s="81"/>
      <c r="BC13" s="4"/>
      <c r="BD13" s="4"/>
      <c r="BE13" s="81"/>
      <c r="BF13" s="81"/>
      <c r="BG13" s="81"/>
      <c r="BH13" s="81"/>
      <c r="BI13" s="81"/>
      <c r="BJ13" s="81"/>
      <c r="BK13" s="81"/>
      <c r="BL13" s="81"/>
      <c r="BM13" s="81"/>
      <c r="BN13" s="81"/>
      <c r="BO13" s="81"/>
      <c r="BP13" s="81"/>
      <c r="BQ13" s="81"/>
    </row>
    <row r="14" spans="2:69" s="22" customFormat="1" ht="18" customHeight="1">
      <c r="B14" s="997"/>
      <c r="C14" s="998"/>
      <c r="D14" s="998"/>
      <c r="E14" s="832" t="s">
        <v>99</v>
      </c>
      <c r="F14" s="833"/>
      <c r="G14" s="833"/>
      <c r="H14" s="110" t="s">
        <v>4</v>
      </c>
      <c r="I14" s="1071" t="s">
        <v>219</v>
      </c>
      <c r="J14" s="1071"/>
      <c r="K14" s="1071"/>
      <c r="L14" s="1071"/>
      <c r="M14" s="1071"/>
      <c r="N14" s="1072"/>
      <c r="O14" s="207" t="s">
        <v>240</v>
      </c>
      <c r="P14" s="108"/>
      <c r="Q14" s="108"/>
      <c r="R14" s="192" t="s">
        <v>243</v>
      </c>
      <c r="S14" s="192"/>
      <c r="T14" s="192"/>
      <c r="U14" s="192"/>
      <c r="V14" s="192"/>
      <c r="W14" s="192"/>
      <c r="X14" s="108" t="s">
        <v>248</v>
      </c>
      <c r="Y14" s="208"/>
      <c r="Z14" s="209"/>
      <c r="AA14" s="192"/>
      <c r="AB14" s="192"/>
      <c r="AC14" s="192"/>
      <c r="AD14" s="192"/>
      <c r="AE14" s="192"/>
      <c r="AF14" s="192"/>
      <c r="AG14" s="192"/>
      <c r="AH14" s="192"/>
      <c r="AI14" s="192"/>
      <c r="AJ14" s="192"/>
      <c r="AK14" s="210"/>
      <c r="AN14" s="22" t="s">
        <v>311</v>
      </c>
      <c r="AO14" s="22" t="str">
        <f>IF(OR(COUNTIF(H9:H13,"■")&gt;0,COUNTIF(H15:H17,"■")&gt;0),"","■")</f>
        <v/>
      </c>
      <c r="BA14" s="81"/>
      <c r="BB14" s="81"/>
      <c r="BC14" s="4"/>
      <c r="BD14" s="4"/>
      <c r="BE14" s="81"/>
      <c r="BF14" s="81"/>
      <c r="BH14" s="81"/>
      <c r="BI14" s="81"/>
      <c r="BJ14" s="81"/>
      <c r="BK14" s="81"/>
      <c r="BL14" s="81"/>
      <c r="BM14" s="81"/>
      <c r="BN14" s="81"/>
      <c r="BO14" s="81"/>
      <c r="BP14" s="81"/>
      <c r="BQ14" s="81"/>
    </row>
    <row r="15" spans="2:69" s="22" customFormat="1" ht="18" customHeight="1">
      <c r="B15" s="997"/>
      <c r="C15" s="998"/>
      <c r="D15" s="998"/>
      <c r="E15" s="1041" t="s">
        <v>164</v>
      </c>
      <c r="F15" s="827"/>
      <c r="G15" s="827"/>
      <c r="H15" s="111" t="s">
        <v>4</v>
      </c>
      <c r="I15" s="1066" t="s">
        <v>167</v>
      </c>
      <c r="J15" s="1066"/>
      <c r="K15" s="1066"/>
      <c r="L15" s="1066"/>
      <c r="M15" s="1066"/>
      <c r="N15" s="1067"/>
      <c r="O15" s="196" t="s">
        <v>240</v>
      </c>
      <c r="P15" s="197"/>
      <c r="Q15" s="197" t="s">
        <v>242</v>
      </c>
      <c r="R15" s="191" t="s">
        <v>243</v>
      </c>
      <c r="S15" s="191" t="s">
        <v>244</v>
      </c>
      <c r="T15" s="191"/>
      <c r="U15" s="191" t="s">
        <v>245</v>
      </c>
      <c r="V15" s="191" t="s">
        <v>246</v>
      </c>
      <c r="W15" s="191" t="s">
        <v>247</v>
      </c>
      <c r="X15" s="197" t="s">
        <v>248</v>
      </c>
      <c r="Y15" s="200" t="s">
        <v>249</v>
      </c>
      <c r="Z15" s="211"/>
      <c r="AA15" s="191" t="s">
        <v>250</v>
      </c>
      <c r="AB15" s="191" t="s">
        <v>251</v>
      </c>
      <c r="AC15" s="191" t="s">
        <v>252</v>
      </c>
      <c r="AD15" s="191" t="s">
        <v>253</v>
      </c>
      <c r="AE15" s="191" t="s">
        <v>254</v>
      </c>
      <c r="AF15" s="191"/>
      <c r="AG15" s="212" t="s">
        <v>255</v>
      </c>
      <c r="AH15" s="191" t="s">
        <v>415</v>
      </c>
      <c r="AI15" s="1068" t="s">
        <v>257</v>
      </c>
      <c r="AJ15" s="1068"/>
      <c r="AK15" s="1069"/>
      <c r="AN15" s="22" t="s">
        <v>311</v>
      </c>
      <c r="AO15" s="22" t="str">
        <f>IF(OR(COUNTIF(H9:H14,"■")&gt;0,COUNTIF(H16:H17,"■")&gt;0),"","■")</f>
        <v/>
      </c>
      <c r="BB15" s="81"/>
      <c r="BC15" s="4"/>
      <c r="BD15" s="4"/>
      <c r="BE15" s="81"/>
      <c r="BG15" s="81"/>
      <c r="BH15" s="81"/>
      <c r="BI15" s="81"/>
      <c r="BJ15" s="81"/>
      <c r="BK15" s="81"/>
      <c r="BL15" s="81"/>
      <c r="BM15" s="81"/>
      <c r="BN15" s="81"/>
      <c r="BO15" s="81"/>
      <c r="BP15" s="81"/>
      <c r="BQ15" s="81"/>
    </row>
    <row r="16" spans="2:69" s="22" customFormat="1" ht="18" customHeight="1">
      <c r="B16" s="997"/>
      <c r="C16" s="998"/>
      <c r="D16" s="998"/>
      <c r="E16" s="1042"/>
      <c r="F16" s="1043"/>
      <c r="G16" s="1043"/>
      <c r="H16" s="33" t="s">
        <v>4</v>
      </c>
      <c r="I16" s="1060" t="s">
        <v>162</v>
      </c>
      <c r="J16" s="1060"/>
      <c r="K16" s="1060"/>
      <c r="L16" s="1060"/>
      <c r="M16" s="1060"/>
      <c r="N16" s="1061"/>
      <c r="O16" s="202" t="s">
        <v>240</v>
      </c>
      <c r="P16" s="107"/>
      <c r="Q16" s="107" t="s">
        <v>242</v>
      </c>
      <c r="R16" s="19"/>
      <c r="S16" s="19"/>
      <c r="T16" s="19"/>
      <c r="U16" s="19"/>
      <c r="V16" s="19"/>
      <c r="W16" s="19"/>
      <c r="X16" s="107" t="s">
        <v>248</v>
      </c>
      <c r="Y16" s="204"/>
      <c r="Z16" s="205" t="s">
        <v>245</v>
      </c>
      <c r="AA16" s="19"/>
      <c r="AB16" s="19" t="s">
        <v>251</v>
      </c>
      <c r="AC16" s="19"/>
      <c r="AD16" s="19"/>
      <c r="AE16" s="19"/>
      <c r="AF16" s="19" t="s">
        <v>249</v>
      </c>
      <c r="AG16" s="19" t="s">
        <v>255</v>
      </c>
      <c r="AH16" s="19" t="s">
        <v>415</v>
      </c>
      <c r="AI16" s="1062" t="s">
        <v>261</v>
      </c>
      <c r="AJ16" s="1062"/>
      <c r="AK16" s="1063"/>
      <c r="AN16" s="22" t="s">
        <v>311</v>
      </c>
      <c r="AO16" s="22" t="str">
        <f>IF(OR(H17="■",COUNTIF(H9:H15,"■")&gt;0),"","■")</f>
        <v/>
      </c>
      <c r="BA16" s="81"/>
      <c r="BB16" s="81"/>
      <c r="BC16" s="4"/>
      <c r="BF16" s="4"/>
      <c r="BG16" s="81"/>
      <c r="BH16" s="81"/>
      <c r="BI16" s="81"/>
      <c r="BJ16" s="81"/>
      <c r="BK16" s="81"/>
      <c r="BL16" s="81"/>
      <c r="BM16" s="81"/>
      <c r="BN16" s="81"/>
      <c r="BO16" s="81"/>
      <c r="BP16" s="81"/>
      <c r="BQ16" s="81"/>
    </row>
    <row r="17" spans="2:69" s="22" customFormat="1" ht="18" customHeight="1" thickBot="1">
      <c r="B17" s="1000"/>
      <c r="C17" s="1001"/>
      <c r="D17" s="1001"/>
      <c r="E17" s="1044"/>
      <c r="F17" s="1045"/>
      <c r="G17" s="1045"/>
      <c r="H17" s="112" t="s">
        <v>4</v>
      </c>
      <c r="I17" s="1073" t="s">
        <v>128</v>
      </c>
      <c r="J17" s="1073"/>
      <c r="K17" s="1073"/>
      <c r="L17" s="1073"/>
      <c r="M17" s="1073"/>
      <c r="N17" s="1074"/>
      <c r="O17" s="213" t="s">
        <v>240</v>
      </c>
      <c r="P17" s="109"/>
      <c r="Q17" s="109" t="s">
        <v>242</v>
      </c>
      <c r="R17" s="20" t="s">
        <v>243</v>
      </c>
      <c r="S17" s="20"/>
      <c r="T17" s="20"/>
      <c r="U17" s="20"/>
      <c r="V17" s="20"/>
      <c r="W17" s="20"/>
      <c r="X17" s="109" t="s">
        <v>248</v>
      </c>
      <c r="Y17" s="214"/>
      <c r="Z17" s="215"/>
      <c r="AA17" s="20"/>
      <c r="AB17" s="20"/>
      <c r="AC17" s="20"/>
      <c r="AD17" s="20"/>
      <c r="AE17" s="20"/>
      <c r="AF17" s="20"/>
      <c r="AG17" s="20"/>
      <c r="AH17" s="20"/>
      <c r="AI17" s="20"/>
      <c r="AJ17" s="20"/>
      <c r="AK17" s="216"/>
      <c r="AN17" s="22" t="s">
        <v>311</v>
      </c>
      <c r="AO17" s="22" t="str">
        <f>IF(COUNTIF(H9:H16,"■")&gt;0,"","■")</f>
        <v/>
      </c>
      <c r="BA17" s="81"/>
      <c r="BB17" s="4"/>
      <c r="BC17" s="4"/>
      <c r="BD17" s="4"/>
      <c r="BE17" s="81"/>
      <c r="BF17" s="81"/>
      <c r="BG17" s="81"/>
      <c r="BH17" s="81"/>
      <c r="BI17" s="81"/>
      <c r="BJ17" s="81"/>
      <c r="BK17" s="81"/>
      <c r="BL17" s="81"/>
      <c r="BM17" s="81"/>
      <c r="BN17" s="81"/>
      <c r="BO17" s="81"/>
      <c r="BP17" s="81"/>
      <c r="BQ17" s="81"/>
    </row>
    <row r="18" spans="2:69" s="5" customFormat="1" ht="18" customHeight="1">
      <c r="B18" s="9" t="s">
        <v>170</v>
      </c>
      <c r="C18" s="7"/>
      <c r="D18" s="7"/>
      <c r="E18" s="7"/>
      <c r="F18" s="7"/>
      <c r="G18" s="7"/>
      <c r="H18" s="7"/>
      <c r="I18" s="7"/>
      <c r="J18" s="7"/>
      <c r="K18" s="7"/>
      <c r="L18" s="7"/>
      <c r="M18" s="7"/>
      <c r="N18" s="7"/>
      <c r="O18" s="7"/>
      <c r="P18" s="7"/>
      <c r="Q18" s="7"/>
      <c r="R18" s="195"/>
      <c r="S18" s="7"/>
      <c r="T18" s="7"/>
      <c r="U18" s="7"/>
      <c r="V18" s="7"/>
      <c r="W18" s="7"/>
      <c r="X18" s="7"/>
      <c r="Y18" s="7"/>
      <c r="Z18" s="7"/>
      <c r="AA18" s="7"/>
      <c r="AB18" s="7"/>
      <c r="AC18" s="7"/>
      <c r="AD18" s="7"/>
      <c r="AE18" s="7"/>
      <c r="AF18" s="7"/>
      <c r="AG18" s="7"/>
      <c r="AH18" s="7"/>
      <c r="AI18" s="7"/>
      <c r="AJ18" s="7"/>
      <c r="AK18" s="217" t="s">
        <v>490</v>
      </c>
      <c r="AL18" s="6"/>
      <c r="AM18" s="6"/>
      <c r="AN18" s="6"/>
      <c r="AO18" s="6"/>
      <c r="AP18" s="6"/>
      <c r="AQ18" s="6"/>
      <c r="AR18" s="6"/>
      <c r="AS18" s="6"/>
      <c r="AT18" s="6"/>
      <c r="AU18" s="6"/>
      <c r="BA18" s="24"/>
    </row>
    <row r="19" spans="2:69" s="22" customFormat="1" ht="9.75" customHeight="1" thickBot="1">
      <c r="B19" s="83"/>
      <c r="C19" s="83"/>
      <c r="D19" s="83"/>
      <c r="E19" s="83"/>
      <c r="F19" s="83"/>
      <c r="G19" s="83"/>
      <c r="H19" s="84"/>
      <c r="I19" s="84"/>
      <c r="J19" s="84"/>
      <c r="K19" s="176"/>
      <c r="L19" s="84"/>
      <c r="M19" s="84"/>
      <c r="N19" s="84"/>
      <c r="O19" s="84"/>
      <c r="P19" s="84"/>
      <c r="Q19" s="84"/>
      <c r="R19" s="84"/>
      <c r="S19" s="176"/>
      <c r="T19" s="176"/>
      <c r="U19" s="176"/>
      <c r="V19" s="176"/>
      <c r="W19" s="176"/>
      <c r="X19" s="176"/>
      <c r="Y19" s="176"/>
      <c r="Z19" s="176"/>
      <c r="AA19" s="176"/>
      <c r="AB19" s="176"/>
      <c r="AC19" s="176"/>
      <c r="AD19" s="176"/>
      <c r="AE19" s="176"/>
      <c r="AF19" s="176"/>
      <c r="AG19" s="176"/>
      <c r="AH19" s="176"/>
      <c r="AI19" s="176"/>
      <c r="AJ19" s="176"/>
      <c r="AK19" s="176"/>
    </row>
    <row r="20" spans="2:69" s="22" customFormat="1" ht="18" customHeight="1">
      <c r="B20" s="1030" t="s">
        <v>491</v>
      </c>
      <c r="C20" s="1032" t="s">
        <v>492</v>
      </c>
      <c r="D20" s="1033"/>
      <c r="E20" s="1033"/>
      <c r="F20" s="1033"/>
      <c r="G20" s="1033"/>
      <c r="H20" s="1033"/>
      <c r="I20" s="1033"/>
      <c r="J20" s="1033"/>
      <c r="K20" s="1033"/>
      <c r="L20" s="1033"/>
      <c r="M20" s="1033"/>
      <c r="N20" s="1033"/>
      <c r="O20" s="1033"/>
      <c r="P20" s="1033"/>
      <c r="Q20" s="1034"/>
      <c r="R20" s="75"/>
      <c r="S20" s="75"/>
      <c r="T20" s="75"/>
      <c r="U20" s="75"/>
      <c r="V20" s="75"/>
      <c r="W20" s="75"/>
      <c r="X20" s="75"/>
      <c r="Y20" s="75"/>
      <c r="Z20" s="75"/>
      <c r="AA20" s="75"/>
      <c r="AB20" s="75"/>
      <c r="AC20" s="75"/>
      <c r="AD20" s="75"/>
      <c r="AE20" s="75"/>
      <c r="AF20" s="75"/>
      <c r="AG20" s="75"/>
      <c r="AH20" s="75"/>
      <c r="AI20" s="75"/>
      <c r="AJ20" s="75"/>
      <c r="AK20" s="75"/>
    </row>
    <row r="21" spans="2:69" s="22" customFormat="1" ht="24.75" customHeight="1" thickBot="1">
      <c r="B21" s="1031"/>
      <c r="C21" s="76"/>
      <c r="D21" s="1303" t="s">
        <v>493</v>
      </c>
      <c r="E21" s="1304"/>
      <c r="F21" s="1304"/>
      <c r="G21" s="1304"/>
      <c r="H21" s="1305"/>
      <c r="I21" s="1306">
        <v>43132</v>
      </c>
      <c r="J21" s="1307"/>
      <c r="K21" s="1307"/>
      <c r="L21" s="1307"/>
      <c r="M21" s="1307"/>
      <c r="N21" s="1307"/>
      <c r="O21" s="1307"/>
      <c r="P21" s="1307"/>
      <c r="Q21" s="1308"/>
      <c r="T21" s="75"/>
      <c r="AA21" s="77"/>
      <c r="AB21" s="78"/>
      <c r="AC21" s="78"/>
      <c r="AD21" s="79"/>
      <c r="AE21" s="78"/>
      <c r="AF21" s="78"/>
      <c r="AG21" s="79"/>
      <c r="AH21" s="80"/>
      <c r="AI21" s="80"/>
      <c r="AJ21" s="80"/>
      <c r="AK21" s="80"/>
      <c r="AP21" s="81"/>
    </row>
    <row r="22" spans="2:69" s="81" customFormat="1" ht="12" customHeight="1">
      <c r="B22" s="152" t="s">
        <v>494</v>
      </c>
      <c r="C22" s="868" t="s">
        <v>269</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N22" s="83"/>
      <c r="AO22" s="83"/>
      <c r="AP22" s="83"/>
      <c r="AQ22" s="83"/>
      <c r="AR22" s="83"/>
      <c r="AS22" s="83"/>
      <c r="AT22" s="83"/>
      <c r="AU22" s="83"/>
      <c r="AV22" s="83"/>
      <c r="AW22" s="83"/>
      <c r="AX22" s="83"/>
      <c r="AY22" s="83"/>
      <c r="AZ22" s="83"/>
    </row>
    <row r="23" spans="2:69" s="22" customFormat="1" ht="9.75" customHeight="1" thickBot="1">
      <c r="B23" s="83"/>
      <c r="C23" s="83"/>
      <c r="D23" s="83"/>
      <c r="E23" s="83"/>
      <c r="F23" s="83"/>
      <c r="G23" s="83"/>
      <c r="H23" s="84"/>
      <c r="I23" s="84"/>
      <c r="J23" s="84"/>
      <c r="K23" s="176"/>
      <c r="L23" s="84"/>
      <c r="M23" s="84"/>
      <c r="N23" s="84"/>
      <c r="O23" s="84"/>
      <c r="P23" s="84"/>
      <c r="Q23" s="84"/>
      <c r="R23" s="84"/>
      <c r="S23" s="176"/>
      <c r="T23" s="176"/>
      <c r="U23" s="176"/>
      <c r="V23" s="176"/>
      <c r="W23" s="176"/>
      <c r="X23" s="16"/>
      <c r="Y23" s="16"/>
      <c r="Z23" s="16"/>
      <c r="AA23" s="16"/>
      <c r="AB23" s="16"/>
      <c r="AC23" s="16"/>
      <c r="AD23" s="16"/>
      <c r="AE23" s="16"/>
      <c r="AF23" s="16"/>
      <c r="AG23" s="176"/>
      <c r="AH23" s="176"/>
      <c r="AI23" s="176"/>
      <c r="AJ23" s="176"/>
      <c r="AK23" s="176"/>
    </row>
    <row r="24" spans="2:69" s="5" customFormat="1" ht="24.75" customHeight="1" thickBot="1">
      <c r="B24" s="218" t="s">
        <v>495</v>
      </c>
      <c r="C24" s="1070" t="str">
        <f>IF(H13="■","変更後の","")&amp;"課金方式（※2）"</f>
        <v>課金方式（※2）</v>
      </c>
      <c r="D24" s="1070"/>
      <c r="E24" s="1070"/>
      <c r="F24" s="1070"/>
      <c r="G24" s="1070"/>
      <c r="H24" s="1070"/>
      <c r="I24" s="251" t="s">
        <v>76</v>
      </c>
      <c r="J24" s="220" t="s">
        <v>271</v>
      </c>
      <c r="K24" s="221"/>
      <c r="L24" s="221"/>
      <c r="M24" s="219" t="s">
        <v>4</v>
      </c>
      <c r="N24" s="220" t="s">
        <v>272</v>
      </c>
      <c r="O24" s="222"/>
      <c r="P24" s="221"/>
      <c r="Q24" s="223"/>
      <c r="R24" s="224"/>
      <c r="S24" s="30"/>
      <c r="T24" s="30"/>
      <c r="U24" s="30"/>
      <c r="V24" s="30"/>
      <c r="W24" s="30"/>
      <c r="X24" s="30"/>
      <c r="Y24" s="30"/>
      <c r="Z24" s="30"/>
      <c r="AA24" s="30"/>
      <c r="AB24" s="30"/>
      <c r="AC24" s="30"/>
      <c r="AD24" s="30"/>
      <c r="AE24" s="30"/>
      <c r="AF24" s="30"/>
      <c r="AG24" s="30"/>
      <c r="AH24" s="30"/>
      <c r="AI24" s="30"/>
      <c r="AJ24" s="30"/>
      <c r="AK24" s="225"/>
      <c r="AL24" s="87"/>
      <c r="AM24" s="6"/>
      <c r="AN24" s="6" t="s">
        <v>311</v>
      </c>
      <c r="AO24" s="6" t="str">
        <f>IF(M24="■","","■")</f>
        <v>■</v>
      </c>
      <c r="AP24" s="6" t="s">
        <v>311</v>
      </c>
      <c r="AQ24" s="6" t="str">
        <f>IF(I24="■","","■")</f>
        <v/>
      </c>
      <c r="AR24" s="6"/>
      <c r="AS24" s="6"/>
      <c r="AT24" s="6"/>
      <c r="AU24" s="6"/>
      <c r="BA24" s="24"/>
    </row>
    <row r="25" spans="2:69" s="81" customFormat="1" ht="12" customHeight="1">
      <c r="B25" s="152" t="s">
        <v>496</v>
      </c>
      <c r="C25" s="1075" t="s">
        <v>274</v>
      </c>
      <c r="D25" s="1075"/>
      <c r="E25" s="1075"/>
      <c r="F25" s="1075"/>
      <c r="G25" s="1075"/>
      <c r="H25" s="1075"/>
      <c r="I25" s="1075"/>
      <c r="J25" s="1075"/>
      <c r="K25" s="1075"/>
      <c r="L25" s="1075"/>
      <c r="M25" s="1075"/>
      <c r="N25" s="1075"/>
      <c r="O25" s="1075"/>
      <c r="P25" s="1075"/>
      <c r="Q25" s="1075"/>
      <c r="R25" s="1080"/>
      <c r="S25" s="1080"/>
      <c r="T25" s="1080"/>
      <c r="U25" s="1080"/>
      <c r="V25" s="1080"/>
      <c r="W25" s="1080"/>
      <c r="X25" s="1080"/>
      <c r="Y25" s="1080"/>
      <c r="Z25" s="1080"/>
      <c r="AA25" s="1080"/>
      <c r="AB25" s="1080"/>
      <c r="AC25" s="1080"/>
      <c r="AD25" s="1080"/>
      <c r="AE25" s="1080"/>
      <c r="AF25" s="1080"/>
      <c r="AG25" s="1080"/>
      <c r="AH25" s="1080"/>
      <c r="AI25" s="1080"/>
      <c r="AJ25" s="1080"/>
      <c r="AK25" s="1080"/>
      <c r="AN25" s="83"/>
      <c r="AO25" s="83"/>
      <c r="AP25" s="83"/>
      <c r="AQ25" s="83"/>
      <c r="AR25" s="83"/>
      <c r="AS25" s="83"/>
      <c r="AT25" s="83"/>
      <c r="AU25" s="83"/>
      <c r="AV25" s="83"/>
      <c r="AW25" s="83"/>
      <c r="AX25" s="83"/>
      <c r="AY25" s="83"/>
      <c r="AZ25" s="83"/>
    </row>
    <row r="26" spans="2:69" s="22" customFormat="1" ht="9.75" customHeight="1" thickBot="1">
      <c r="B26" s="83"/>
      <c r="C26" s="83"/>
      <c r="D26" s="83"/>
      <c r="E26" s="83"/>
      <c r="F26" s="83"/>
      <c r="G26" s="83"/>
      <c r="H26" s="84"/>
      <c r="I26" s="84"/>
      <c r="J26" s="84"/>
      <c r="K26" s="176"/>
      <c r="L26" s="84"/>
      <c r="M26" s="84"/>
      <c r="N26" s="84"/>
      <c r="O26" s="84"/>
      <c r="P26" s="84"/>
      <c r="Q26" s="84"/>
      <c r="R26" s="84"/>
      <c r="S26" s="176"/>
      <c r="T26" s="176"/>
      <c r="U26" s="176"/>
      <c r="V26" s="176"/>
      <c r="W26" s="176"/>
      <c r="X26" s="16"/>
      <c r="Y26" s="16"/>
      <c r="Z26" s="16"/>
      <c r="AA26" s="16"/>
      <c r="AB26" s="16"/>
      <c r="AC26" s="16"/>
      <c r="AD26" s="16"/>
      <c r="AE26" s="16"/>
      <c r="AF26" s="16"/>
      <c r="AG26" s="176"/>
      <c r="AH26" s="176"/>
      <c r="AI26" s="176"/>
      <c r="AJ26" s="176"/>
      <c r="AK26" s="176"/>
      <c r="AV26" s="22">
        <v>1</v>
      </c>
      <c r="AW26" s="22">
        <v>2</v>
      </c>
      <c r="AX26" s="22">
        <v>3</v>
      </c>
      <c r="AY26" s="22">
        <v>4</v>
      </c>
      <c r="AZ26" s="22">
        <v>5</v>
      </c>
    </row>
    <row r="27" spans="2:69" s="22" customFormat="1" ht="18" customHeight="1">
      <c r="B27" s="1058" t="s">
        <v>497</v>
      </c>
      <c r="C27" s="1007" t="s">
        <v>276</v>
      </c>
      <c r="D27" s="1008"/>
      <c r="E27" s="1008"/>
      <c r="F27" s="1008"/>
      <c r="G27" s="1008"/>
      <c r="H27" s="1008"/>
      <c r="I27" s="1003" t="str">
        <f>IF(OR(H10="■",COUNTIF(H16:H17,"■")&gt;0),"登録済み法人コード","第1希望")</f>
        <v>第1希望</v>
      </c>
      <c r="J27" s="1003"/>
      <c r="K27" s="1003"/>
      <c r="L27" s="1003"/>
      <c r="M27" s="1003"/>
      <c r="N27" s="1003"/>
      <c r="O27" s="1003"/>
      <c r="P27" s="1003"/>
      <c r="Q27" s="1003"/>
      <c r="R27" s="1003" t="str">
        <f>IF(OR(H10="■",COUNTIF(H16:H17,"■")&gt;0),"","第2希望")</f>
        <v>第2希望</v>
      </c>
      <c r="S27" s="1003"/>
      <c r="T27" s="1003"/>
      <c r="U27" s="1003"/>
      <c r="V27" s="1003"/>
      <c r="W27" s="1003"/>
      <c r="X27" s="1003"/>
      <c r="Y27" s="1003"/>
      <c r="Z27" s="1003"/>
      <c r="AA27" s="1003" t="str">
        <f>IF(OR(H10="■",COUNTIF(H16:H17,"■")&gt;0),"","第3希望")</f>
        <v>第3希望</v>
      </c>
      <c r="AB27" s="1003"/>
      <c r="AC27" s="1003"/>
      <c r="AD27" s="1003"/>
      <c r="AE27" s="1003"/>
      <c r="AF27" s="1003"/>
      <c r="AG27" s="1003"/>
      <c r="AH27" s="1003"/>
      <c r="AI27" s="1004"/>
      <c r="AN27" s="83" t="s">
        <v>104</v>
      </c>
      <c r="AO27" s="83" t="b">
        <f>AND(AP27:AU27)</f>
        <v>1</v>
      </c>
      <c r="AP27" s="83" t="b">
        <f>AND(LEN(I28)&gt;=3,LEN(I28)&lt;=5)</f>
        <v>1</v>
      </c>
      <c r="AQ27" s="83" t="b">
        <f t="shared" ref="AQ27:AU29" si="0">AND(CODE(AV27)&gt;=97,CODE(AV27)&lt;=122)</f>
        <v>1</v>
      </c>
      <c r="AR27" s="83" t="b">
        <f t="shared" si="0"/>
        <v>1</v>
      </c>
      <c r="AS27" s="83" t="b">
        <f t="shared" si="0"/>
        <v>1</v>
      </c>
      <c r="AT27" s="83" t="b">
        <f t="shared" si="0"/>
        <v>1</v>
      </c>
      <c r="AU27" s="83" t="b">
        <f t="shared" si="0"/>
        <v>1</v>
      </c>
      <c r="AV27" s="83" t="str">
        <f>LEFT(I28,1)</f>
        <v>t</v>
      </c>
      <c r="AW27" s="83" t="str">
        <f>RIGHT(LEFT(I28,2),1)</f>
        <v>s</v>
      </c>
      <c r="AX27" s="83" t="str">
        <f>RIGHT(LEFT(I28,3),1)</f>
        <v>a</v>
      </c>
      <c r="AY27" s="83" t="str">
        <f>RIGHT(LEFT(I28,4),1)</f>
        <v>a</v>
      </c>
      <c r="AZ27" s="83" t="str">
        <f>RIGHT(LEFT(I28,5),1)</f>
        <v>a</v>
      </c>
    </row>
    <row r="28" spans="2:69" s="81" customFormat="1" ht="24.75" customHeight="1" thickBot="1">
      <c r="B28" s="1059"/>
      <c r="C28" s="1009"/>
      <c r="D28" s="1010"/>
      <c r="E28" s="1010"/>
      <c r="F28" s="1010"/>
      <c r="G28" s="1010"/>
      <c r="H28" s="1010"/>
      <c r="I28" s="1301" t="s">
        <v>571</v>
      </c>
      <c r="J28" s="1301"/>
      <c r="K28" s="1301"/>
      <c r="L28" s="1301"/>
      <c r="M28" s="1301"/>
      <c r="N28" s="1301"/>
      <c r="O28" s="1301"/>
      <c r="P28" s="1301"/>
      <c r="Q28" s="1301"/>
      <c r="R28" s="1301" t="s">
        <v>578</v>
      </c>
      <c r="S28" s="1301"/>
      <c r="T28" s="1301"/>
      <c r="U28" s="1301"/>
      <c r="V28" s="1301"/>
      <c r="W28" s="1301"/>
      <c r="X28" s="1301"/>
      <c r="Y28" s="1301"/>
      <c r="Z28" s="1301"/>
      <c r="AA28" s="1301" t="s">
        <v>579</v>
      </c>
      <c r="AB28" s="1301"/>
      <c r="AC28" s="1301"/>
      <c r="AD28" s="1301"/>
      <c r="AE28" s="1301"/>
      <c r="AF28" s="1301"/>
      <c r="AG28" s="1301"/>
      <c r="AH28" s="1301"/>
      <c r="AI28" s="1302"/>
      <c r="AN28" s="83" t="s">
        <v>105</v>
      </c>
      <c r="AO28" s="83" t="b">
        <f>AND(AP28:AU28)</f>
        <v>1</v>
      </c>
      <c r="AP28" s="83" t="b">
        <f>AND(LEN(R28)&gt;=3,LEN(R28)&lt;=5)</f>
        <v>1</v>
      </c>
      <c r="AQ28" s="83" t="b">
        <f t="shared" si="0"/>
        <v>1</v>
      </c>
      <c r="AR28" s="83" t="b">
        <f t="shared" si="0"/>
        <v>1</v>
      </c>
      <c r="AS28" s="83" t="b">
        <f t="shared" si="0"/>
        <v>1</v>
      </c>
      <c r="AT28" s="83" t="b">
        <f t="shared" si="0"/>
        <v>1</v>
      </c>
      <c r="AU28" s="83" t="b">
        <f t="shared" si="0"/>
        <v>1</v>
      </c>
      <c r="AV28" s="83" t="str">
        <f>LEFT(R28,1)</f>
        <v>t</v>
      </c>
      <c r="AW28" s="83" t="str">
        <f>RIGHT(LEFT(R28,2),1)</f>
        <v>s</v>
      </c>
      <c r="AX28" s="83" t="str">
        <f>RIGHT(LEFT(R28,3),1)</f>
        <v>b</v>
      </c>
      <c r="AY28" s="83" t="str">
        <f>RIGHT(LEFT(R28,4),1)</f>
        <v>b</v>
      </c>
      <c r="AZ28" s="83" t="str">
        <f>RIGHT(LEFT(R28,5),1)</f>
        <v>b</v>
      </c>
    </row>
    <row r="29" spans="2:69" s="81" customFormat="1" ht="12" customHeight="1">
      <c r="B29" s="152" t="s">
        <v>498</v>
      </c>
      <c r="C29" s="1075" t="s">
        <v>106</v>
      </c>
      <c r="D29" s="1075"/>
      <c r="E29" s="1075"/>
      <c r="F29" s="1075"/>
      <c r="G29" s="1075"/>
      <c r="H29" s="1075"/>
      <c r="I29" s="1075"/>
      <c r="J29" s="1075"/>
      <c r="K29" s="1075"/>
      <c r="L29" s="1075"/>
      <c r="M29" s="1075"/>
      <c r="N29" s="1075"/>
      <c r="O29" s="1075"/>
      <c r="P29" s="1075"/>
      <c r="Q29" s="1075"/>
      <c r="R29" s="1075"/>
      <c r="S29" s="1075"/>
      <c r="T29" s="1075"/>
      <c r="U29" s="1075"/>
      <c r="V29" s="1075"/>
      <c r="W29" s="1075"/>
      <c r="X29" s="190"/>
      <c r="Y29" s="190"/>
      <c r="Z29" s="190"/>
      <c r="AA29" s="190"/>
      <c r="AB29" s="190"/>
      <c r="AC29" s="190"/>
      <c r="AD29" s="190"/>
      <c r="AE29" s="190"/>
      <c r="AF29" s="190"/>
      <c r="AG29" s="190"/>
      <c r="AH29" s="190"/>
      <c r="AI29" s="190"/>
      <c r="AJ29" s="190"/>
      <c r="AK29" s="190"/>
      <c r="AN29" s="83" t="s">
        <v>107</v>
      </c>
      <c r="AO29" s="83" t="b">
        <f>AND(AP29:AU29)</f>
        <v>1</v>
      </c>
      <c r="AP29" s="83" t="b">
        <f>AND(LEN(AA28)&gt;=3,LEN(AA28)&lt;=5)</f>
        <v>1</v>
      </c>
      <c r="AQ29" s="83" t="b">
        <f t="shared" si="0"/>
        <v>1</v>
      </c>
      <c r="AR29" s="83" t="b">
        <f t="shared" si="0"/>
        <v>1</v>
      </c>
      <c r="AS29" s="83" t="b">
        <f t="shared" si="0"/>
        <v>1</v>
      </c>
      <c r="AT29" s="83" t="b">
        <f t="shared" si="0"/>
        <v>1</v>
      </c>
      <c r="AU29" s="83" t="b">
        <f t="shared" si="0"/>
        <v>1</v>
      </c>
      <c r="AV29" s="83" t="str">
        <f>LEFT(AA28,1)</f>
        <v>t</v>
      </c>
      <c r="AW29" s="83" t="str">
        <f>RIGHT(LEFT(AA28,2),1)</f>
        <v>s</v>
      </c>
      <c r="AX29" s="83" t="str">
        <f>RIGHT(LEFT(AA28,3),1)</f>
        <v>c</v>
      </c>
      <c r="AY29" s="83" t="str">
        <f>RIGHT(LEFT(AA28,4),1)</f>
        <v>c</v>
      </c>
      <c r="AZ29" s="83" t="str">
        <f>RIGHT(LEFT(AA28,5),1)</f>
        <v>c</v>
      </c>
    </row>
    <row r="30" spans="2:69" s="81" customFormat="1" ht="12" customHeight="1">
      <c r="B30" s="84"/>
      <c r="C30" s="868" t="s">
        <v>561</v>
      </c>
      <c r="D30" s="868"/>
      <c r="E30" s="868"/>
      <c r="F30" s="868"/>
      <c r="G30" s="868"/>
      <c r="H30" s="868"/>
      <c r="I30" s="868"/>
      <c r="J30" s="868"/>
      <c r="K30" s="868"/>
      <c r="L30" s="868"/>
      <c r="M30" s="868"/>
      <c r="N30" s="868"/>
      <c r="O30" s="868"/>
      <c r="P30" s="868"/>
      <c r="Q30" s="868"/>
      <c r="R30" s="868"/>
      <c r="S30" s="868"/>
      <c r="T30" s="868"/>
      <c r="U30" s="868"/>
      <c r="V30" s="868"/>
      <c r="W30" s="868"/>
      <c r="X30" s="190"/>
      <c r="Y30" s="190"/>
      <c r="Z30" s="190"/>
      <c r="AA30" s="190"/>
      <c r="AB30" s="190"/>
      <c r="AC30" s="190"/>
      <c r="AD30" s="190"/>
      <c r="AE30" s="190"/>
      <c r="AF30" s="1076" t="s">
        <v>278</v>
      </c>
      <c r="AG30" s="1077"/>
      <c r="AH30" s="1077"/>
      <c r="AI30" s="1077"/>
      <c r="AJ30" s="1077"/>
      <c r="AK30" s="1078"/>
      <c r="AQ30" s="82"/>
      <c r="AR30" s="82"/>
      <c r="AS30" s="82"/>
      <c r="AT30" s="82"/>
      <c r="AU30" s="82"/>
    </row>
    <row r="31" spans="2:69" s="5" customFormat="1" ht="9.75" customHeight="1" thickBot="1">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1076"/>
      <c r="AG31" s="1077"/>
      <c r="AH31" s="1077"/>
      <c r="AI31" s="1077"/>
      <c r="AJ31" s="1077"/>
      <c r="AK31" s="1078"/>
      <c r="AL31" s="87"/>
      <c r="AM31" s="6"/>
      <c r="AN31" s="6"/>
      <c r="AO31" s="6"/>
      <c r="AP31" s="6"/>
      <c r="AQ31" s="6"/>
      <c r="AR31" s="6"/>
      <c r="AS31" s="6"/>
      <c r="AT31" s="6"/>
      <c r="AU31" s="6"/>
      <c r="BA31" s="24"/>
    </row>
    <row r="32" spans="2:69" s="5" customFormat="1" ht="24.75" customHeight="1" thickBot="1">
      <c r="B32" s="88" t="s">
        <v>499</v>
      </c>
      <c r="C32" s="1055" t="s">
        <v>109</v>
      </c>
      <c r="D32" s="1056"/>
      <c r="E32" s="1056"/>
      <c r="F32" s="1056"/>
      <c r="G32" s="1056"/>
      <c r="H32" s="1057"/>
      <c r="I32" s="1299" t="s">
        <v>577</v>
      </c>
      <c r="J32" s="1299"/>
      <c r="K32" s="1299"/>
      <c r="L32" s="1299"/>
      <c r="M32" s="1299"/>
      <c r="N32" s="1299"/>
      <c r="O32" s="1299"/>
      <c r="P32" s="1299"/>
      <c r="Q32" s="1299"/>
      <c r="R32" s="1299"/>
      <c r="S32" s="1299"/>
      <c r="T32" s="1299"/>
      <c r="U32" s="1299"/>
      <c r="V32" s="1299"/>
      <c r="W32" s="1300"/>
      <c r="X32" s="86"/>
      <c r="Y32" s="86"/>
      <c r="Z32" s="86"/>
      <c r="AA32" s="86"/>
      <c r="AB32" s="86"/>
      <c r="AC32" s="86"/>
      <c r="AD32" s="86"/>
      <c r="AE32" s="86"/>
      <c r="AF32" s="1015"/>
      <c r="AG32" s="1016"/>
      <c r="AH32" s="1016"/>
      <c r="AI32" s="1016"/>
      <c r="AJ32" s="1016"/>
      <c r="AK32" s="1079"/>
      <c r="AL32" s="87"/>
      <c r="AM32" s="87"/>
      <c r="AN32" s="6"/>
      <c r="AO32" s="6"/>
      <c r="AP32" s="6"/>
      <c r="AQ32" s="6"/>
      <c r="AR32" s="6"/>
      <c r="AS32" s="6"/>
      <c r="AT32" s="6"/>
      <c r="AU32" s="6"/>
      <c r="AV32" s="6"/>
      <c r="BB32" s="24"/>
    </row>
    <row r="33" spans="2:54" s="5" customFormat="1" ht="9.75" customHeight="1" thickBot="1">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c r="AL33" s="87"/>
      <c r="AM33" s="6"/>
      <c r="AN33" s="6" t="s">
        <v>280</v>
      </c>
      <c r="AO33" s="6" t="s">
        <v>281</v>
      </c>
      <c r="AP33" s="6" t="s">
        <v>282</v>
      </c>
      <c r="AQ33" s="6" t="s">
        <v>283</v>
      </c>
      <c r="AR33" s="6" t="s">
        <v>284</v>
      </c>
      <c r="AS33" s="6"/>
      <c r="AT33" s="6"/>
      <c r="AU33" s="6"/>
      <c r="BA33" s="24"/>
    </row>
    <row r="34" spans="2:54" s="5" customFormat="1" ht="18" customHeight="1">
      <c r="B34" s="840" t="s">
        <v>500</v>
      </c>
      <c r="C34" s="1091" t="s">
        <v>286</v>
      </c>
      <c r="D34" s="1092"/>
      <c r="E34" s="1092"/>
      <c r="F34" s="1092"/>
      <c r="G34" s="1092"/>
      <c r="H34" s="1093"/>
      <c r="I34" s="1100" t="str">
        <f>IF(H10="■","","利用端末")</f>
        <v>利用端末</v>
      </c>
      <c r="J34" s="1100"/>
      <c r="K34" s="1100"/>
      <c r="L34" s="1100"/>
      <c r="M34" s="1100"/>
      <c r="N34" s="1101"/>
      <c r="O34" s="1102" t="str">
        <f>IF(H10="■","登録済み","")&amp;"VPN認証方式 (※4)"</f>
        <v>VPN認証方式 (※4)</v>
      </c>
      <c r="P34" s="1100"/>
      <c r="Q34" s="1100"/>
      <c r="R34" s="1100"/>
      <c r="S34" s="1100"/>
      <c r="T34" s="1101"/>
      <c r="U34" s="1102" t="str">
        <f>IF(H10="■","","VPNトンネル方式 (※4)")</f>
        <v>VPNトンネル方式 (※4)</v>
      </c>
      <c r="V34" s="1100"/>
      <c r="W34" s="1100"/>
      <c r="X34" s="1100"/>
      <c r="Y34" s="1100"/>
      <c r="Z34" s="1101"/>
      <c r="AA34" s="1102" t="str">
        <f>IF(H10="■","","アクセスコントロール方式 (※4)")</f>
        <v>アクセスコントロール方式 (※4)</v>
      </c>
      <c r="AB34" s="1100"/>
      <c r="AC34" s="1100"/>
      <c r="AD34" s="1100"/>
      <c r="AE34" s="1100"/>
      <c r="AF34" s="1100"/>
      <c r="AG34" s="1103"/>
      <c r="AH34" s="86"/>
      <c r="AL34" s="87"/>
      <c r="AM34" s="6"/>
      <c r="AN34" s="6" t="s">
        <v>501</v>
      </c>
      <c r="AO34" s="6" t="s">
        <v>502</v>
      </c>
      <c r="AP34" s="6" t="s">
        <v>503</v>
      </c>
      <c r="AQ34" s="6" t="s">
        <v>504</v>
      </c>
      <c r="AR34" s="6" t="s">
        <v>505</v>
      </c>
      <c r="AS34" s="6"/>
      <c r="AT34" s="6"/>
      <c r="AU34" s="6"/>
      <c r="BA34" s="24"/>
    </row>
    <row r="35" spans="2:54" s="5" customFormat="1" ht="15.75" customHeight="1">
      <c r="B35" s="841"/>
      <c r="C35" s="1094"/>
      <c r="D35" s="1095"/>
      <c r="E35" s="1095"/>
      <c r="F35" s="1095"/>
      <c r="G35" s="1095"/>
      <c r="H35" s="1096"/>
      <c r="I35" s="252" t="s">
        <v>76</v>
      </c>
      <c r="J35" s="1104" t="s">
        <v>506</v>
      </c>
      <c r="K35" s="1104"/>
      <c r="L35" s="1104"/>
      <c r="M35" s="1104"/>
      <c r="N35" s="1105"/>
      <c r="O35" s="1293" t="s">
        <v>114</v>
      </c>
      <c r="P35" s="1294"/>
      <c r="Q35" s="1294"/>
      <c r="R35" s="1294"/>
      <c r="S35" s="1294"/>
      <c r="T35" s="1309"/>
      <c r="U35" s="1293" t="s">
        <v>507</v>
      </c>
      <c r="V35" s="1294"/>
      <c r="W35" s="1294"/>
      <c r="X35" s="1294"/>
      <c r="Y35" s="1294"/>
      <c r="Z35" s="1309"/>
      <c r="AA35" s="1316" t="s">
        <v>508</v>
      </c>
      <c r="AB35" s="1317"/>
      <c r="AC35" s="1317"/>
      <c r="AD35" s="1317"/>
      <c r="AE35" s="1317"/>
      <c r="AF35" s="1317"/>
      <c r="AG35" s="1318"/>
      <c r="AH35" s="86"/>
      <c r="AI35" s="1081" t="s">
        <v>282</v>
      </c>
      <c r="AJ35" s="1082"/>
      <c r="AK35" s="1083"/>
      <c r="AL35" s="87"/>
      <c r="AM35" s="6"/>
      <c r="AN35" s="6" t="str">
        <f>IF(U35=AQ36,"","■")</f>
        <v>■</v>
      </c>
      <c r="AO35" s="6" t="s">
        <v>114</v>
      </c>
      <c r="AP35" s="6" t="s">
        <v>509</v>
      </c>
      <c r="AQ35" s="6" t="str">
        <f>IF(AND(I36=AN34,I37=AN34),AQ36,"")</f>
        <v/>
      </c>
      <c r="AR35" s="6" t="s">
        <v>510</v>
      </c>
      <c r="AS35" s="6"/>
      <c r="AT35" s="6"/>
      <c r="AU35" s="6"/>
      <c r="BA35" s="24"/>
    </row>
    <row r="36" spans="2:54" s="5" customFormat="1" ht="15.75" customHeight="1">
      <c r="B36" s="841"/>
      <c r="C36" s="1094"/>
      <c r="D36" s="1095"/>
      <c r="E36" s="1095"/>
      <c r="F36" s="1095"/>
      <c r="G36" s="1095"/>
      <c r="H36" s="1096"/>
      <c r="I36" s="253" t="s">
        <v>76</v>
      </c>
      <c r="J36" s="1084" t="s">
        <v>511</v>
      </c>
      <c r="K36" s="1084"/>
      <c r="L36" s="1084"/>
      <c r="M36" s="1084"/>
      <c r="N36" s="1085"/>
      <c r="O36" s="1310"/>
      <c r="P36" s="1311"/>
      <c r="Q36" s="1311"/>
      <c r="R36" s="1311"/>
      <c r="S36" s="1311"/>
      <c r="T36" s="1312"/>
      <c r="U36" s="1310"/>
      <c r="V36" s="1311"/>
      <c r="W36" s="1311"/>
      <c r="X36" s="1311"/>
      <c r="Y36" s="1311"/>
      <c r="Z36" s="1312"/>
      <c r="AA36" s="1293"/>
      <c r="AB36" s="1294"/>
      <c r="AC36" s="1294"/>
      <c r="AD36" s="1294"/>
      <c r="AE36" s="1294"/>
      <c r="AF36" s="1294"/>
      <c r="AG36" s="1295"/>
      <c r="AH36" s="86"/>
      <c r="AI36" s="852" t="str">
        <f>IF(O35&lt;&gt;"",VLOOKUP(O35,AO34:AP36,2,FALSE),"")</f>
        <v>あり</v>
      </c>
      <c r="AJ36" s="853"/>
      <c r="AK36" s="1086"/>
      <c r="AL36" s="87"/>
      <c r="AM36" s="6"/>
      <c r="AN36" s="6"/>
      <c r="AO36" s="6" t="s">
        <v>295</v>
      </c>
      <c r="AP36" s="6" t="s">
        <v>509</v>
      </c>
      <c r="AQ36" s="6" t="s">
        <v>512</v>
      </c>
      <c r="AR36" s="6"/>
      <c r="AS36" s="6"/>
      <c r="AT36" s="6"/>
      <c r="AU36" s="6"/>
      <c r="BA36" s="24"/>
    </row>
    <row r="37" spans="2:54" s="5" customFormat="1" ht="15.75" customHeight="1" thickBot="1">
      <c r="B37" s="842"/>
      <c r="C37" s="1097"/>
      <c r="D37" s="1098"/>
      <c r="E37" s="1098"/>
      <c r="F37" s="1098"/>
      <c r="G37" s="1098"/>
      <c r="H37" s="1099"/>
      <c r="I37" s="254" t="s">
        <v>76</v>
      </c>
      <c r="J37" s="1088" t="s">
        <v>513</v>
      </c>
      <c r="K37" s="1088"/>
      <c r="L37" s="1088"/>
      <c r="M37" s="1088"/>
      <c r="N37" s="1089"/>
      <c r="O37" s="1313"/>
      <c r="P37" s="1314"/>
      <c r="Q37" s="1314"/>
      <c r="R37" s="1314"/>
      <c r="S37" s="1314"/>
      <c r="T37" s="1315"/>
      <c r="U37" s="1313"/>
      <c r="V37" s="1314"/>
      <c r="W37" s="1314"/>
      <c r="X37" s="1314"/>
      <c r="Y37" s="1314"/>
      <c r="Z37" s="1315"/>
      <c r="AA37" s="1319"/>
      <c r="AB37" s="1320"/>
      <c r="AC37" s="1320"/>
      <c r="AD37" s="1320"/>
      <c r="AE37" s="1320"/>
      <c r="AF37" s="1320"/>
      <c r="AG37" s="1321"/>
      <c r="AH37" s="86"/>
      <c r="AI37" s="855"/>
      <c r="AJ37" s="856"/>
      <c r="AK37" s="1087"/>
      <c r="AL37" s="87"/>
      <c r="AM37" s="6"/>
      <c r="AN37" s="6"/>
      <c r="AS37" s="6"/>
      <c r="AT37" s="6"/>
      <c r="AU37" s="6"/>
      <c r="BA37" s="24"/>
    </row>
    <row r="38" spans="2:54" s="81" customFormat="1" ht="12" customHeight="1">
      <c r="B38" s="152" t="s">
        <v>514</v>
      </c>
      <c r="C38" s="868" t="s">
        <v>299</v>
      </c>
      <c r="D38" s="868"/>
      <c r="E38" s="868"/>
      <c r="F38" s="868"/>
      <c r="G38" s="868"/>
      <c r="H38" s="868"/>
      <c r="I38" s="868"/>
      <c r="J38" s="868"/>
      <c r="K38" s="868"/>
      <c r="L38" s="868"/>
      <c r="M38" s="868"/>
      <c r="N38" s="868"/>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N38" s="83"/>
      <c r="AO38" s="83"/>
      <c r="AP38" s="83"/>
      <c r="AQ38" s="83"/>
      <c r="AR38" s="83"/>
      <c r="AS38" s="83"/>
      <c r="AT38" s="83"/>
      <c r="AU38" s="83"/>
      <c r="AV38" s="83"/>
      <c r="AW38" s="83"/>
      <c r="AX38" s="83"/>
      <c r="AY38" s="83"/>
      <c r="AZ38" s="83"/>
    </row>
    <row r="39" spans="2:54" s="5" customFormat="1" ht="9.75" customHeight="1" thickBot="1">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7"/>
      <c r="AL39" s="87"/>
      <c r="AM39" s="6"/>
      <c r="AN39" s="6"/>
      <c r="AO39" s="6"/>
      <c r="AP39" s="6"/>
      <c r="AQ39" s="6"/>
      <c r="AR39" s="6"/>
      <c r="AS39" s="6"/>
      <c r="AT39" s="6"/>
      <c r="AU39" s="6"/>
      <c r="BA39" s="24"/>
    </row>
    <row r="40" spans="2:54" s="5" customFormat="1" ht="24.75" customHeight="1">
      <c r="B40" s="840" t="s">
        <v>515</v>
      </c>
      <c r="C40" s="911" t="s">
        <v>301</v>
      </c>
      <c r="D40" s="697"/>
      <c r="E40" s="697"/>
      <c r="F40" s="697"/>
      <c r="G40" s="697"/>
      <c r="H40" s="698"/>
      <c r="I40" s="89" t="s">
        <v>4</v>
      </c>
      <c r="J40" s="900" t="s">
        <v>516</v>
      </c>
      <c r="K40" s="900"/>
      <c r="L40" s="900"/>
      <c r="M40" s="900"/>
      <c r="N40" s="900"/>
      <c r="O40" s="900"/>
      <c r="P40" s="900"/>
      <c r="Q40" s="900"/>
      <c r="R40" s="900"/>
      <c r="S40" s="900"/>
      <c r="T40" s="900"/>
      <c r="U40" s="900"/>
      <c r="V40" s="900"/>
      <c r="W40" s="900"/>
      <c r="X40" s="900"/>
      <c r="Y40" s="900"/>
      <c r="Z40" s="900"/>
      <c r="AA40" s="900"/>
      <c r="AB40" s="900"/>
      <c r="AC40" s="1090"/>
      <c r="AD40" s="86"/>
      <c r="AE40" s="86"/>
      <c r="AF40" s="86"/>
      <c r="AG40" s="86"/>
      <c r="AH40" s="86"/>
      <c r="AI40" s="86"/>
      <c r="AJ40" s="86"/>
      <c r="AK40" s="86"/>
      <c r="AL40" s="87"/>
      <c r="AM40" s="87"/>
      <c r="AN40" s="6"/>
      <c r="AO40" s="6"/>
      <c r="AP40" s="6"/>
      <c r="AQ40" s="6"/>
      <c r="AR40" s="6"/>
      <c r="AS40" s="6"/>
      <c r="AT40" s="6"/>
      <c r="AU40" s="6"/>
      <c r="AV40" s="6"/>
      <c r="BB40" s="24"/>
    </row>
    <row r="41" spans="2:54" s="5" customFormat="1" ht="24.75" customHeight="1" thickBot="1">
      <c r="B41" s="842"/>
      <c r="C41" s="914"/>
      <c r="D41" s="703"/>
      <c r="E41" s="703"/>
      <c r="F41" s="703"/>
      <c r="G41" s="703"/>
      <c r="H41" s="704"/>
      <c r="I41" s="91" t="s">
        <v>4</v>
      </c>
      <c r="J41" s="864" t="s">
        <v>517</v>
      </c>
      <c r="K41" s="864"/>
      <c r="L41" s="864"/>
      <c r="M41" s="864"/>
      <c r="N41" s="864"/>
      <c r="O41" s="864"/>
      <c r="P41" s="864"/>
      <c r="Q41" s="864"/>
      <c r="R41" s="864"/>
      <c r="S41" s="864"/>
      <c r="T41" s="864"/>
      <c r="U41" s="864"/>
      <c r="V41" s="864"/>
      <c r="W41" s="864"/>
      <c r="X41" s="864"/>
      <c r="Y41" s="864"/>
      <c r="Z41" s="864"/>
      <c r="AA41" s="864"/>
      <c r="AB41" s="864"/>
      <c r="AC41" s="908"/>
      <c r="AD41" s="86"/>
      <c r="AE41" s="86"/>
      <c r="AF41" s="86"/>
      <c r="AG41" s="86"/>
      <c r="AH41" s="86"/>
      <c r="AI41" s="86"/>
      <c r="AJ41" s="86"/>
      <c r="AK41" s="86"/>
      <c r="AL41" s="87"/>
      <c r="AM41" s="87"/>
      <c r="AN41" s="6"/>
      <c r="AO41" s="6"/>
      <c r="AS41" s="6"/>
      <c r="AT41" s="6"/>
      <c r="AU41" s="6"/>
      <c r="AV41" s="6"/>
      <c r="BB41" s="24"/>
    </row>
    <row r="42" spans="2:54" s="81" customFormat="1" ht="12" customHeight="1">
      <c r="B42" s="152" t="s">
        <v>518</v>
      </c>
      <c r="C42" s="868" t="s">
        <v>305</v>
      </c>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N42" s="83"/>
      <c r="AO42" s="83"/>
      <c r="AS42" s="83"/>
      <c r="AT42" s="83"/>
      <c r="AU42" s="83"/>
      <c r="AV42" s="83"/>
      <c r="AW42" s="83"/>
      <c r="AX42" s="83"/>
      <c r="AY42" s="83"/>
      <c r="AZ42" s="83"/>
    </row>
    <row r="43" spans="2:54" s="5" customFormat="1" ht="9.75" customHeight="1" thickBot="1">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7"/>
      <c r="AL43" s="87"/>
      <c r="AM43" s="6"/>
      <c r="AN43" s="6"/>
      <c r="AO43" s="6"/>
      <c r="AS43" s="6"/>
      <c r="AT43" s="6"/>
      <c r="AU43" s="6"/>
      <c r="BA43" s="24"/>
    </row>
    <row r="44" spans="2:54" s="5" customFormat="1" ht="32.25" customHeight="1">
      <c r="B44" s="905" t="s">
        <v>519</v>
      </c>
      <c r="C44" s="911" t="s">
        <v>307</v>
      </c>
      <c r="D44" s="697"/>
      <c r="E44" s="697"/>
      <c r="F44" s="697"/>
      <c r="G44" s="697"/>
      <c r="H44" s="698"/>
      <c r="I44" s="178" t="s">
        <v>520</v>
      </c>
      <c r="J44" s="917" t="s">
        <v>129</v>
      </c>
      <c r="K44" s="918"/>
      <c r="L44" s="919"/>
      <c r="M44" s="917" t="s">
        <v>130</v>
      </c>
      <c r="N44" s="918"/>
      <c r="O44" s="918"/>
      <c r="P44" s="918"/>
      <c r="Q44" s="918"/>
      <c r="R44" s="918"/>
      <c r="S44" s="918"/>
      <c r="T44" s="919"/>
      <c r="U44" s="917" t="s">
        <v>309</v>
      </c>
      <c r="V44" s="918"/>
      <c r="W44" s="918"/>
      <c r="X44" s="918"/>
      <c r="Y44" s="918"/>
      <c r="Z44" s="918"/>
      <c r="AA44" s="918"/>
      <c r="AB44" s="918"/>
      <c r="AC44" s="918"/>
      <c r="AD44" s="918"/>
      <c r="AE44" s="919"/>
      <c r="AF44" s="1012" t="s">
        <v>310</v>
      </c>
      <c r="AG44" s="1013"/>
      <c r="AH44" s="1013"/>
      <c r="AI44" s="1013"/>
      <c r="AJ44" s="1013"/>
      <c r="AK44" s="1014"/>
      <c r="AL44" s="6"/>
      <c r="AM44" s="6"/>
      <c r="AN44" s="6"/>
      <c r="AO44" s="6"/>
      <c r="AP44" s="6"/>
      <c r="AQ44" s="6"/>
      <c r="AR44" s="6"/>
      <c r="AS44" s="6"/>
      <c r="AT44" s="6"/>
      <c r="AU44" s="6"/>
      <c r="BA44" s="24"/>
    </row>
    <row r="45" spans="2:54" s="5" customFormat="1" ht="15.75" customHeight="1">
      <c r="B45" s="906"/>
      <c r="C45" s="912"/>
      <c r="D45" s="913"/>
      <c r="E45" s="913"/>
      <c r="F45" s="913"/>
      <c r="G45" s="913"/>
      <c r="H45" s="701"/>
      <c r="I45" s="1116">
        <v>1</v>
      </c>
      <c r="J45" s="193" t="s">
        <v>76</v>
      </c>
      <c r="K45" s="835" t="s">
        <v>127</v>
      </c>
      <c r="L45" s="836"/>
      <c r="M45" s="1287" t="s">
        <v>521</v>
      </c>
      <c r="N45" s="1288"/>
      <c r="O45" s="1288"/>
      <c r="P45" s="1288"/>
      <c r="Q45" s="1288"/>
      <c r="R45" s="1288"/>
      <c r="S45" s="1288"/>
      <c r="T45" s="1289"/>
      <c r="U45" s="1287" t="s">
        <v>580</v>
      </c>
      <c r="V45" s="1288"/>
      <c r="W45" s="1288"/>
      <c r="X45" s="1288"/>
      <c r="Y45" s="1288"/>
      <c r="Z45" s="1288"/>
      <c r="AA45" s="1288"/>
      <c r="AB45" s="1288"/>
      <c r="AC45" s="1288"/>
      <c r="AD45" s="1288"/>
      <c r="AE45" s="1289"/>
      <c r="AF45" s="1293" t="s">
        <v>76</v>
      </c>
      <c r="AG45" s="1294"/>
      <c r="AH45" s="1294"/>
      <c r="AI45" s="1294"/>
      <c r="AJ45" s="1294"/>
      <c r="AK45" s="1295"/>
      <c r="AL45" s="6"/>
      <c r="AM45" s="6"/>
      <c r="AN45" s="6" t="s">
        <v>311</v>
      </c>
      <c r="AO45" s="6" t="str">
        <f>IF(J46="■","","■")</f>
        <v>■</v>
      </c>
      <c r="AR45" s="6"/>
      <c r="AS45" s="6"/>
      <c r="AT45" s="6"/>
      <c r="AU45" s="6"/>
      <c r="BA45" s="24"/>
    </row>
    <row r="46" spans="2:54" s="5" customFormat="1" ht="15.75" customHeight="1">
      <c r="B46" s="906"/>
      <c r="C46" s="912"/>
      <c r="D46" s="913"/>
      <c r="E46" s="913"/>
      <c r="F46" s="913"/>
      <c r="G46" s="913"/>
      <c r="H46" s="701"/>
      <c r="I46" s="1117"/>
      <c r="J46" s="100" t="s">
        <v>4</v>
      </c>
      <c r="K46" s="822" t="s">
        <v>128</v>
      </c>
      <c r="L46" s="823"/>
      <c r="M46" s="1290"/>
      <c r="N46" s="1291"/>
      <c r="O46" s="1291"/>
      <c r="P46" s="1291"/>
      <c r="Q46" s="1291"/>
      <c r="R46" s="1291"/>
      <c r="S46" s="1291"/>
      <c r="T46" s="1292"/>
      <c r="U46" s="1290"/>
      <c r="V46" s="1291"/>
      <c r="W46" s="1291"/>
      <c r="X46" s="1291"/>
      <c r="Y46" s="1291"/>
      <c r="Z46" s="1291"/>
      <c r="AA46" s="1291"/>
      <c r="AB46" s="1291"/>
      <c r="AC46" s="1291"/>
      <c r="AD46" s="1291"/>
      <c r="AE46" s="1292"/>
      <c r="AF46" s="1296"/>
      <c r="AG46" s="1297"/>
      <c r="AH46" s="1297"/>
      <c r="AI46" s="1297"/>
      <c r="AJ46" s="1297"/>
      <c r="AK46" s="1298"/>
      <c r="AL46" s="6"/>
      <c r="AM46" s="6"/>
      <c r="AN46" s="6" t="s">
        <v>311</v>
      </c>
      <c r="AO46" s="6" t="str">
        <f>IF(J45="■","","■")</f>
        <v/>
      </c>
      <c r="AR46" s="6"/>
      <c r="AS46" s="6"/>
      <c r="AT46" s="6"/>
      <c r="AU46" s="6"/>
      <c r="BA46" s="24"/>
    </row>
    <row r="47" spans="2:54" s="5" customFormat="1" ht="15.75" customHeight="1">
      <c r="B47" s="906"/>
      <c r="C47" s="912"/>
      <c r="D47" s="913"/>
      <c r="E47" s="913"/>
      <c r="F47" s="913"/>
      <c r="G47" s="913"/>
      <c r="H47" s="701"/>
      <c r="I47" s="1116">
        <v>2</v>
      </c>
      <c r="J47" s="180" t="s">
        <v>4</v>
      </c>
      <c r="K47" s="835" t="s">
        <v>127</v>
      </c>
      <c r="L47" s="836"/>
      <c r="M47" s="889"/>
      <c r="N47" s="890"/>
      <c r="O47" s="890"/>
      <c r="P47" s="890"/>
      <c r="Q47" s="890"/>
      <c r="R47" s="890"/>
      <c r="S47" s="890"/>
      <c r="T47" s="891"/>
      <c r="U47" s="889"/>
      <c r="V47" s="890"/>
      <c r="W47" s="890"/>
      <c r="X47" s="890"/>
      <c r="Y47" s="890"/>
      <c r="Z47" s="890"/>
      <c r="AA47" s="890"/>
      <c r="AB47" s="890"/>
      <c r="AC47" s="890"/>
      <c r="AD47" s="890"/>
      <c r="AE47" s="891"/>
      <c r="AF47" s="852" t="s">
        <v>4</v>
      </c>
      <c r="AG47" s="853"/>
      <c r="AH47" s="853"/>
      <c r="AI47" s="853"/>
      <c r="AJ47" s="853"/>
      <c r="AK47" s="854"/>
      <c r="AL47" s="6"/>
      <c r="AM47" s="6"/>
      <c r="AN47" s="6" t="s">
        <v>311</v>
      </c>
      <c r="AO47" s="6" t="str">
        <f>IF(J48="■","","■")</f>
        <v>■</v>
      </c>
      <c r="AR47" s="6"/>
      <c r="AS47" s="6"/>
      <c r="AT47" s="6"/>
      <c r="AU47" s="6"/>
      <c r="BA47" s="24"/>
    </row>
    <row r="48" spans="2:54" s="5" customFormat="1" ht="15.75" customHeight="1">
      <c r="B48" s="910"/>
      <c r="C48" s="912"/>
      <c r="D48" s="913"/>
      <c r="E48" s="913"/>
      <c r="F48" s="913"/>
      <c r="G48" s="913"/>
      <c r="H48" s="701"/>
      <c r="I48" s="1117"/>
      <c r="J48" s="100" t="s">
        <v>4</v>
      </c>
      <c r="K48" s="822" t="s">
        <v>128</v>
      </c>
      <c r="L48" s="823"/>
      <c r="M48" s="895"/>
      <c r="N48" s="896"/>
      <c r="O48" s="896"/>
      <c r="P48" s="896"/>
      <c r="Q48" s="896"/>
      <c r="R48" s="896"/>
      <c r="S48" s="896"/>
      <c r="T48" s="897"/>
      <c r="U48" s="895"/>
      <c r="V48" s="896"/>
      <c r="W48" s="896"/>
      <c r="X48" s="896"/>
      <c r="Y48" s="896"/>
      <c r="Z48" s="896"/>
      <c r="AA48" s="896"/>
      <c r="AB48" s="896"/>
      <c r="AC48" s="896"/>
      <c r="AD48" s="896"/>
      <c r="AE48" s="897"/>
      <c r="AF48" s="855"/>
      <c r="AG48" s="856"/>
      <c r="AH48" s="856"/>
      <c r="AI48" s="856"/>
      <c r="AJ48" s="856"/>
      <c r="AK48" s="857"/>
      <c r="AL48" s="6"/>
      <c r="AM48" s="6"/>
      <c r="AN48" s="6" t="s">
        <v>311</v>
      </c>
      <c r="AO48" s="6" t="str">
        <f>IF(J47="■","","■")</f>
        <v>■</v>
      </c>
      <c r="AR48" s="6"/>
      <c r="AS48" s="6"/>
      <c r="AT48" s="6"/>
      <c r="AU48" s="6"/>
      <c r="BA48" s="24"/>
    </row>
    <row r="49" spans="2:53" s="5" customFormat="1" ht="15.75" customHeight="1">
      <c r="B49" s="910"/>
      <c r="C49" s="912"/>
      <c r="D49" s="913"/>
      <c r="E49" s="913"/>
      <c r="F49" s="913"/>
      <c r="G49" s="913"/>
      <c r="H49" s="701"/>
      <c r="I49" s="1116">
        <v>3</v>
      </c>
      <c r="J49" s="180" t="s">
        <v>4</v>
      </c>
      <c r="K49" s="835" t="s">
        <v>127</v>
      </c>
      <c r="L49" s="836"/>
      <c r="M49" s="889"/>
      <c r="N49" s="890"/>
      <c r="O49" s="890"/>
      <c r="P49" s="890"/>
      <c r="Q49" s="890"/>
      <c r="R49" s="890"/>
      <c r="S49" s="890"/>
      <c r="T49" s="891"/>
      <c r="U49" s="889"/>
      <c r="V49" s="890"/>
      <c r="W49" s="890"/>
      <c r="X49" s="890"/>
      <c r="Y49" s="890"/>
      <c r="Z49" s="890"/>
      <c r="AA49" s="890"/>
      <c r="AB49" s="890"/>
      <c r="AC49" s="890"/>
      <c r="AD49" s="890"/>
      <c r="AE49" s="891"/>
      <c r="AF49" s="852" t="s">
        <v>4</v>
      </c>
      <c r="AG49" s="853"/>
      <c r="AH49" s="853"/>
      <c r="AI49" s="853"/>
      <c r="AJ49" s="853"/>
      <c r="AK49" s="854"/>
      <c r="AL49" s="6"/>
      <c r="AM49" s="6"/>
      <c r="AN49" s="6" t="s">
        <v>311</v>
      </c>
      <c r="AO49" s="6" t="str">
        <f>IF(J50="■","","■")</f>
        <v>■</v>
      </c>
      <c r="AR49" s="6"/>
      <c r="AS49" s="6"/>
      <c r="AT49" s="6"/>
      <c r="AU49" s="6"/>
      <c r="BA49" s="24"/>
    </row>
    <row r="50" spans="2:53" s="5" customFormat="1" ht="15.75" customHeight="1" thickBot="1">
      <c r="B50" s="907"/>
      <c r="C50" s="914"/>
      <c r="D50" s="703"/>
      <c r="E50" s="703"/>
      <c r="F50" s="703"/>
      <c r="G50" s="703"/>
      <c r="H50" s="704"/>
      <c r="I50" s="1118"/>
      <c r="J50" s="186" t="s">
        <v>4</v>
      </c>
      <c r="K50" s="850" t="s">
        <v>128</v>
      </c>
      <c r="L50" s="851"/>
      <c r="M50" s="892"/>
      <c r="N50" s="893"/>
      <c r="O50" s="893"/>
      <c r="P50" s="893"/>
      <c r="Q50" s="893"/>
      <c r="R50" s="893"/>
      <c r="S50" s="893"/>
      <c r="T50" s="894"/>
      <c r="U50" s="892"/>
      <c r="V50" s="893"/>
      <c r="W50" s="893"/>
      <c r="X50" s="893"/>
      <c r="Y50" s="893"/>
      <c r="Z50" s="893"/>
      <c r="AA50" s="893"/>
      <c r="AB50" s="893"/>
      <c r="AC50" s="893"/>
      <c r="AD50" s="893"/>
      <c r="AE50" s="894"/>
      <c r="AF50" s="858"/>
      <c r="AG50" s="859"/>
      <c r="AH50" s="859"/>
      <c r="AI50" s="859"/>
      <c r="AJ50" s="859"/>
      <c r="AK50" s="860"/>
      <c r="AL50" s="6"/>
      <c r="AM50" s="6"/>
      <c r="AN50" s="6" t="s">
        <v>311</v>
      </c>
      <c r="AO50" s="6" t="str">
        <f>IF(J49="■","","■")</f>
        <v>■</v>
      </c>
      <c r="AR50" s="6"/>
      <c r="AS50" s="6"/>
      <c r="AT50" s="6"/>
      <c r="AU50" s="6"/>
      <c r="BA50" s="24"/>
    </row>
    <row r="51" spans="2:53" s="81" customFormat="1" ht="12" customHeight="1">
      <c r="B51" s="152" t="s">
        <v>312</v>
      </c>
      <c r="C51" s="868" t="s">
        <v>313</v>
      </c>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N51" s="83"/>
      <c r="AO51" s="83"/>
      <c r="AP51" s="83"/>
      <c r="AQ51" s="83"/>
      <c r="AR51" s="83"/>
      <c r="AS51" s="83"/>
      <c r="AT51" s="83"/>
      <c r="AU51" s="83"/>
      <c r="AV51" s="83"/>
      <c r="AW51" s="83"/>
      <c r="AX51" s="83"/>
      <c r="AY51" s="83"/>
      <c r="AZ51" s="83"/>
    </row>
    <row r="52" spans="2:53" s="81" customFormat="1" ht="12" customHeight="1">
      <c r="B52" s="152" t="s">
        <v>314</v>
      </c>
      <c r="C52" s="868" t="s">
        <v>315</v>
      </c>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N52" s="83"/>
      <c r="AO52" s="83"/>
      <c r="AP52" s="83"/>
      <c r="AQ52" s="83"/>
      <c r="AR52" s="83"/>
      <c r="AS52" s="83"/>
      <c r="AT52" s="83"/>
      <c r="AU52" s="83"/>
      <c r="AV52" s="83"/>
      <c r="AW52" s="83"/>
      <c r="AX52" s="83"/>
      <c r="AY52" s="83"/>
      <c r="AZ52" s="83"/>
    </row>
    <row r="53" spans="2:53" s="81" customFormat="1" ht="12" customHeight="1">
      <c r="B53" s="152" t="s">
        <v>316</v>
      </c>
      <c r="C53" s="868" t="s">
        <v>317</v>
      </c>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N53" s="83"/>
      <c r="AO53" s="83"/>
      <c r="AP53" s="83"/>
      <c r="AQ53" s="83"/>
      <c r="AR53" s="83"/>
      <c r="AS53" s="83"/>
      <c r="AT53" s="83"/>
      <c r="AU53" s="83"/>
      <c r="AV53" s="83"/>
      <c r="AW53" s="83"/>
      <c r="AX53" s="83"/>
      <c r="AY53" s="83"/>
      <c r="AZ53" s="83"/>
    </row>
    <row r="54" spans="2:53" s="5" customFormat="1" ht="9.75" customHeight="1" thickBot="1">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6"/>
      <c r="AL54" s="6"/>
      <c r="AM54" s="6"/>
      <c r="AN54" s="6"/>
      <c r="AO54" s="6"/>
      <c r="AP54" s="6"/>
      <c r="AQ54" s="6"/>
      <c r="AR54" s="6"/>
      <c r="AS54" s="6"/>
      <c r="AT54" s="6"/>
      <c r="AU54" s="6"/>
      <c r="BA54" s="24"/>
    </row>
    <row r="55" spans="2:53" s="5" customFormat="1" ht="18" customHeight="1">
      <c r="B55" s="905" t="s">
        <v>318</v>
      </c>
      <c r="C55" s="1119" t="s">
        <v>319</v>
      </c>
      <c r="D55" s="1119"/>
      <c r="E55" s="1119"/>
      <c r="F55" s="1119"/>
      <c r="G55" s="1119"/>
      <c r="H55" s="1119"/>
      <c r="I55" s="887" t="s">
        <v>320</v>
      </c>
      <c r="J55" s="887"/>
      <c r="K55" s="887"/>
      <c r="L55" s="887"/>
      <c r="M55" s="887"/>
      <c r="N55" s="887"/>
      <c r="O55" s="887"/>
      <c r="P55" s="887" t="s">
        <v>321</v>
      </c>
      <c r="Q55" s="887"/>
      <c r="R55" s="887"/>
      <c r="S55" s="887"/>
      <c r="T55" s="887"/>
      <c r="U55" s="887"/>
      <c r="V55" s="888"/>
      <c r="W55" s="86"/>
      <c r="X55" s="86"/>
      <c r="Y55" s="86"/>
      <c r="Z55" s="86"/>
      <c r="AA55" s="86"/>
      <c r="AB55" s="86"/>
      <c r="AC55" s="86"/>
      <c r="AD55" s="86"/>
      <c r="AE55" s="86"/>
      <c r="AF55" s="86"/>
      <c r="AG55" s="86"/>
      <c r="AH55" s="86"/>
      <c r="AI55" s="86"/>
      <c r="AJ55" s="86"/>
      <c r="AK55" s="87"/>
      <c r="AL55" s="87"/>
      <c r="AM55" s="6"/>
      <c r="AN55" s="6"/>
      <c r="AO55" s="6"/>
      <c r="AP55" s="6"/>
      <c r="AQ55" s="6"/>
      <c r="AR55" s="6"/>
      <c r="AS55" s="6"/>
      <c r="AT55" s="6"/>
      <c r="AU55" s="6"/>
      <c r="BA55" s="24"/>
    </row>
    <row r="56" spans="2:53" s="5" customFormat="1" ht="24.75" customHeight="1" thickBot="1">
      <c r="B56" s="907"/>
      <c r="C56" s="1120"/>
      <c r="D56" s="1120"/>
      <c r="E56" s="1120"/>
      <c r="F56" s="1120"/>
      <c r="G56" s="1120"/>
      <c r="H56" s="1120"/>
      <c r="I56" s="1322" t="s">
        <v>522</v>
      </c>
      <c r="J56" s="1322"/>
      <c r="K56" s="1322"/>
      <c r="L56" s="1322"/>
      <c r="M56" s="1322"/>
      <c r="N56" s="1322"/>
      <c r="O56" s="1322"/>
      <c r="P56" s="839"/>
      <c r="Q56" s="839"/>
      <c r="R56" s="839"/>
      <c r="S56" s="839"/>
      <c r="T56" s="839"/>
      <c r="U56" s="839"/>
      <c r="V56" s="870"/>
      <c r="W56" s="86"/>
      <c r="X56" s="86"/>
      <c r="Y56" s="86"/>
      <c r="Z56" s="86"/>
      <c r="AA56" s="86"/>
      <c r="AB56" s="86"/>
      <c r="AC56" s="86"/>
      <c r="AD56" s="86"/>
      <c r="AE56" s="86"/>
      <c r="AF56" s="86"/>
      <c r="AG56" s="86"/>
      <c r="AH56" s="86"/>
      <c r="AI56" s="86"/>
      <c r="AJ56" s="86"/>
      <c r="AK56" s="87"/>
      <c r="AL56" s="87"/>
      <c r="AM56" s="6"/>
      <c r="AN56" s="6"/>
      <c r="AO56" s="6"/>
      <c r="AP56" s="6"/>
      <c r="AQ56" s="6"/>
      <c r="AR56" s="6"/>
      <c r="AS56" s="6"/>
      <c r="AT56" s="6"/>
      <c r="AU56" s="6"/>
      <c r="BA56" s="24"/>
    </row>
    <row r="57" spans="2:53" s="5" customFormat="1" ht="9.75" customHeight="1" thickBot="1">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7"/>
      <c r="AL57" s="87"/>
      <c r="AM57" s="6"/>
      <c r="AN57" s="6"/>
      <c r="AO57" s="6"/>
      <c r="AP57" s="6"/>
      <c r="AQ57" s="6"/>
      <c r="AR57" s="6"/>
      <c r="AS57" s="6"/>
      <c r="AT57" s="6"/>
      <c r="AU57" s="6"/>
      <c r="BA57" s="24"/>
    </row>
    <row r="58" spans="2:53" s="5" customFormat="1" ht="18" customHeight="1">
      <c r="B58" s="905" t="s">
        <v>322</v>
      </c>
      <c r="C58" s="902" t="s">
        <v>323</v>
      </c>
      <c r="D58" s="1119"/>
      <c r="E58" s="1119"/>
      <c r="F58" s="1119"/>
      <c r="G58" s="1119"/>
      <c r="H58" s="1119"/>
      <c r="I58" s="887" t="s">
        <v>324</v>
      </c>
      <c r="J58" s="887"/>
      <c r="K58" s="887"/>
      <c r="L58" s="887"/>
      <c r="M58" s="887"/>
      <c r="N58" s="229" t="s">
        <v>4</v>
      </c>
      <c r="O58" s="1135" t="s">
        <v>325</v>
      </c>
      <c r="P58" s="1135"/>
      <c r="Q58" s="1135"/>
      <c r="R58" s="1135"/>
      <c r="S58" s="1135"/>
      <c r="T58" s="1135"/>
      <c r="U58" s="1135"/>
      <c r="V58" s="1135"/>
      <c r="W58" s="1135"/>
      <c r="X58" s="1135"/>
      <c r="Y58" s="1135"/>
      <c r="Z58" s="1135"/>
      <c r="AA58" s="1135"/>
      <c r="AB58" s="1135"/>
      <c r="AC58" s="1135"/>
      <c r="AD58" s="1135"/>
      <c r="AE58" s="1135"/>
      <c r="AF58" s="1135"/>
      <c r="AG58" s="1135"/>
      <c r="AH58" s="1135"/>
      <c r="AI58" s="1135"/>
      <c r="AJ58" s="1135"/>
      <c r="AK58" s="1136"/>
      <c r="AL58" s="87"/>
      <c r="AM58" s="6"/>
      <c r="AN58" s="6" t="s">
        <v>311</v>
      </c>
      <c r="AO58" s="6" t="str">
        <f>IF(OR(N59="■",N60="■"),"","■")</f>
        <v/>
      </c>
      <c r="AP58" s="6"/>
      <c r="AQ58" s="6"/>
      <c r="AR58" s="6"/>
      <c r="AS58" s="6"/>
      <c r="AT58" s="6"/>
      <c r="AU58" s="6"/>
      <c r="BA58" s="24"/>
    </row>
    <row r="59" spans="2:53" s="5" customFormat="1" ht="18" customHeight="1">
      <c r="B59" s="1131"/>
      <c r="C59" s="1132"/>
      <c r="D59" s="1132"/>
      <c r="E59" s="1132"/>
      <c r="F59" s="1132"/>
      <c r="G59" s="1132"/>
      <c r="H59" s="1132"/>
      <c r="I59" s="1134"/>
      <c r="J59" s="1134"/>
      <c r="K59" s="1134"/>
      <c r="L59" s="1134"/>
      <c r="M59" s="1134"/>
      <c r="N59" s="100" t="s">
        <v>4</v>
      </c>
      <c r="O59" s="815" t="s">
        <v>326</v>
      </c>
      <c r="P59" s="815"/>
      <c r="Q59" s="815"/>
      <c r="R59" s="815"/>
      <c r="S59" s="815"/>
      <c r="T59" s="815"/>
      <c r="U59" s="815"/>
      <c r="V59" s="815"/>
      <c r="W59" s="815"/>
      <c r="X59" s="815"/>
      <c r="Y59" s="815"/>
      <c r="Z59" s="815"/>
      <c r="AA59" s="815"/>
      <c r="AB59" s="815"/>
      <c r="AC59" s="815"/>
      <c r="AD59" s="815"/>
      <c r="AE59" s="815"/>
      <c r="AF59" s="815"/>
      <c r="AG59" s="815"/>
      <c r="AH59" s="815"/>
      <c r="AI59" s="815"/>
      <c r="AJ59" s="815"/>
      <c r="AK59" s="1137"/>
      <c r="AL59" s="87"/>
      <c r="AM59" s="6"/>
      <c r="AN59" s="6" t="s">
        <v>311</v>
      </c>
      <c r="AO59" s="6" t="str">
        <f>IF(OR(N58="■",N60="■"),"","■")</f>
        <v/>
      </c>
      <c r="AP59" s="6"/>
      <c r="AQ59" s="6"/>
      <c r="AR59" s="6"/>
      <c r="AS59" s="6"/>
      <c r="AT59" s="6"/>
      <c r="AU59" s="6"/>
      <c r="BA59" s="24"/>
    </row>
    <row r="60" spans="2:53" s="5" customFormat="1" ht="18" customHeight="1">
      <c r="B60" s="906"/>
      <c r="C60" s="1133"/>
      <c r="D60" s="1133"/>
      <c r="E60" s="1133"/>
      <c r="F60" s="1133"/>
      <c r="G60" s="1133"/>
      <c r="H60" s="1133"/>
      <c r="I60" s="1124"/>
      <c r="J60" s="1124"/>
      <c r="K60" s="1124"/>
      <c r="L60" s="1124"/>
      <c r="M60" s="1124"/>
      <c r="N60" s="194" t="s">
        <v>76</v>
      </c>
      <c r="O60" s="822" t="s">
        <v>327</v>
      </c>
      <c r="P60" s="822"/>
      <c r="Q60" s="822"/>
      <c r="R60" s="822"/>
      <c r="S60" s="822"/>
      <c r="T60" s="822"/>
      <c r="U60" s="822"/>
      <c r="V60" s="822"/>
      <c r="W60" s="822"/>
      <c r="X60" s="822"/>
      <c r="Y60" s="822"/>
      <c r="Z60" s="822"/>
      <c r="AA60" s="822"/>
      <c r="AB60" s="822"/>
      <c r="AC60" s="822"/>
      <c r="AD60" s="822"/>
      <c r="AE60" s="822"/>
      <c r="AF60" s="822"/>
      <c r="AG60" s="822"/>
      <c r="AH60" s="822"/>
      <c r="AI60" s="822"/>
      <c r="AJ60" s="822"/>
      <c r="AK60" s="1138"/>
      <c r="AL60" s="87"/>
      <c r="AM60" s="6"/>
      <c r="AN60" s="6" t="s">
        <v>311</v>
      </c>
      <c r="AO60" s="6" t="str">
        <f>IF(OR(N58="■",N59="■"),"","■")</f>
        <v>■</v>
      </c>
      <c r="AP60" s="6"/>
      <c r="AQ60" s="6"/>
      <c r="AR60" s="6"/>
      <c r="AS60" s="6"/>
      <c r="AT60" s="6"/>
      <c r="AU60" s="6"/>
      <c r="BA60" s="24"/>
    </row>
    <row r="61" spans="2:53" s="5" customFormat="1" ht="18" customHeight="1">
      <c r="B61" s="906"/>
      <c r="C61" s="1133"/>
      <c r="D61" s="1133"/>
      <c r="E61" s="1133"/>
      <c r="F61" s="1133"/>
      <c r="G61" s="1133"/>
      <c r="H61" s="1133"/>
      <c r="I61" s="1124" t="s">
        <v>328</v>
      </c>
      <c r="J61" s="1124"/>
      <c r="K61" s="1124"/>
      <c r="L61" s="1124"/>
      <c r="M61" s="1124"/>
      <c r="N61" s="1121" t="s">
        <v>329</v>
      </c>
      <c r="O61" s="1122"/>
      <c r="P61" s="1122"/>
      <c r="Q61" s="1122"/>
      <c r="R61" s="1122"/>
      <c r="S61" s="1122"/>
      <c r="T61" s="1122"/>
      <c r="U61" s="1122"/>
      <c r="V61" s="1122"/>
      <c r="W61" s="1122"/>
      <c r="X61" s="1122"/>
      <c r="Y61" s="1122"/>
      <c r="Z61" s="1122"/>
      <c r="AA61" s="1122"/>
      <c r="AB61" s="1122"/>
      <c r="AC61" s="1122"/>
      <c r="AD61" s="1122"/>
      <c r="AE61" s="1122"/>
      <c r="AF61" s="1122"/>
      <c r="AG61" s="1122"/>
      <c r="AH61" s="1122"/>
      <c r="AI61" s="1122"/>
      <c r="AJ61" s="1122"/>
      <c r="AK61" s="1123"/>
      <c r="AL61" s="87"/>
      <c r="AM61" s="6"/>
      <c r="AN61" s="6"/>
      <c r="AO61" s="6"/>
      <c r="AP61" s="6"/>
      <c r="AQ61" s="6"/>
      <c r="AR61" s="6"/>
      <c r="AS61" s="6"/>
      <c r="AT61" s="6"/>
      <c r="AU61" s="6"/>
      <c r="BA61" s="24"/>
    </row>
    <row r="62" spans="2:53" s="5" customFormat="1" ht="24.75" customHeight="1">
      <c r="B62" s="906"/>
      <c r="C62" s="1133"/>
      <c r="D62" s="1133"/>
      <c r="E62" s="1133"/>
      <c r="F62" s="1133"/>
      <c r="G62" s="1133"/>
      <c r="H62" s="1133"/>
      <c r="I62" s="1124"/>
      <c r="J62" s="1124"/>
      <c r="K62" s="1124"/>
      <c r="L62" s="1124"/>
      <c r="M62" s="1124"/>
      <c r="N62" s="1110"/>
      <c r="O62" s="1111"/>
      <c r="P62" s="1111"/>
      <c r="Q62" s="1111"/>
      <c r="R62" s="1111"/>
      <c r="S62" s="1111"/>
      <c r="T62" s="1111"/>
      <c r="U62" s="1111"/>
      <c r="V62" s="1111"/>
      <c r="W62" s="1111"/>
      <c r="X62" s="1111"/>
      <c r="Y62" s="1111"/>
      <c r="Z62" s="1111"/>
      <c r="AA62" s="1111"/>
      <c r="AB62" s="1111"/>
      <c r="AC62" s="1111"/>
      <c r="AD62" s="1111"/>
      <c r="AE62" s="1111"/>
      <c r="AF62" s="1111"/>
      <c r="AG62" s="1111"/>
      <c r="AH62" s="1111"/>
      <c r="AI62" s="1111"/>
      <c r="AJ62" s="1111"/>
      <c r="AK62" s="1112"/>
      <c r="AL62" s="87"/>
      <c r="AM62" s="6"/>
      <c r="AN62" s="6"/>
      <c r="AO62" s="6"/>
      <c r="AP62" s="6"/>
      <c r="AQ62" s="6"/>
      <c r="AR62" s="6"/>
      <c r="AS62" s="6"/>
      <c r="AT62" s="6"/>
      <c r="AU62" s="6"/>
      <c r="BA62" s="24"/>
    </row>
    <row r="63" spans="2:53" s="5" customFormat="1" ht="18" customHeight="1">
      <c r="B63" s="906"/>
      <c r="C63" s="1133"/>
      <c r="D63" s="1133"/>
      <c r="E63" s="1133"/>
      <c r="F63" s="1133"/>
      <c r="G63" s="1133"/>
      <c r="H63" s="1133"/>
      <c r="I63" s="1124" t="s">
        <v>330</v>
      </c>
      <c r="J63" s="1124"/>
      <c r="K63" s="1124"/>
      <c r="L63" s="1124"/>
      <c r="M63" s="1124"/>
      <c r="N63" s="1121" t="s">
        <v>331</v>
      </c>
      <c r="O63" s="1122"/>
      <c r="P63" s="1122"/>
      <c r="Q63" s="1122"/>
      <c r="R63" s="1122"/>
      <c r="S63" s="1122"/>
      <c r="T63" s="1122"/>
      <c r="U63" s="1122"/>
      <c r="V63" s="1122"/>
      <c r="W63" s="1122"/>
      <c r="X63" s="1122"/>
      <c r="Y63" s="1122"/>
      <c r="Z63" s="1122"/>
      <c r="AA63" s="1122"/>
      <c r="AB63" s="1122"/>
      <c r="AC63" s="1122"/>
      <c r="AD63" s="1122"/>
      <c r="AE63" s="1122"/>
      <c r="AF63" s="1122"/>
      <c r="AG63" s="1122"/>
      <c r="AH63" s="1122"/>
      <c r="AI63" s="1122"/>
      <c r="AJ63" s="1122"/>
      <c r="AK63" s="1123"/>
      <c r="AL63" s="87"/>
      <c r="AM63" s="6"/>
      <c r="AN63" s="6"/>
      <c r="AO63" s="6"/>
      <c r="AP63" s="6"/>
      <c r="AQ63" s="6"/>
      <c r="AR63" s="6"/>
      <c r="AS63" s="6"/>
      <c r="AT63" s="6"/>
      <c r="AU63" s="6"/>
      <c r="BA63" s="24"/>
    </row>
    <row r="64" spans="2:53" s="5" customFormat="1" ht="24.75" customHeight="1">
      <c r="B64" s="906"/>
      <c r="C64" s="1133"/>
      <c r="D64" s="1133"/>
      <c r="E64" s="1133"/>
      <c r="F64" s="1133"/>
      <c r="G64" s="1133"/>
      <c r="H64" s="1133"/>
      <c r="I64" s="1124"/>
      <c r="J64" s="1124"/>
      <c r="K64" s="1124"/>
      <c r="L64" s="1124"/>
      <c r="M64" s="1124"/>
      <c r="N64" s="1316" t="s">
        <v>523</v>
      </c>
      <c r="O64" s="1317"/>
      <c r="P64" s="1317"/>
      <c r="Q64" s="1317"/>
      <c r="R64" s="1317"/>
      <c r="S64" s="1317"/>
      <c r="T64" s="1317"/>
      <c r="U64" s="1317"/>
      <c r="V64" s="1317"/>
      <c r="W64" s="1317"/>
      <c r="X64" s="1317"/>
      <c r="Y64" s="1317"/>
      <c r="Z64" s="1317"/>
      <c r="AA64" s="1317"/>
      <c r="AB64" s="1317"/>
      <c r="AC64" s="1317"/>
      <c r="AD64" s="1317"/>
      <c r="AE64" s="1317"/>
      <c r="AF64" s="1317"/>
      <c r="AG64" s="1317"/>
      <c r="AH64" s="1317"/>
      <c r="AI64" s="1317"/>
      <c r="AJ64" s="1317"/>
      <c r="AK64" s="1318"/>
      <c r="AL64" s="87"/>
      <c r="AM64" s="6"/>
      <c r="AN64" s="6"/>
      <c r="AO64" s="6"/>
      <c r="AP64" s="6"/>
      <c r="AQ64" s="6"/>
      <c r="AR64" s="6"/>
      <c r="AS64" s="6"/>
      <c r="AT64" s="6"/>
      <c r="AU64" s="6"/>
      <c r="BA64" s="24"/>
    </row>
    <row r="65" spans="2:53" s="5" customFormat="1" ht="18" customHeight="1">
      <c r="B65" s="906"/>
      <c r="C65" s="1133"/>
      <c r="D65" s="1133"/>
      <c r="E65" s="1133"/>
      <c r="F65" s="1133"/>
      <c r="G65" s="1133"/>
      <c r="H65" s="1133"/>
      <c r="I65" s="1124" t="s">
        <v>332</v>
      </c>
      <c r="J65" s="1124"/>
      <c r="K65" s="1124"/>
      <c r="L65" s="1124"/>
      <c r="M65" s="1124"/>
      <c r="N65" s="1121" t="s">
        <v>333</v>
      </c>
      <c r="O65" s="1122"/>
      <c r="P65" s="1122"/>
      <c r="Q65" s="1122"/>
      <c r="R65" s="1122"/>
      <c r="S65" s="1122"/>
      <c r="T65" s="1122"/>
      <c r="U65" s="1122"/>
      <c r="V65" s="1122"/>
      <c r="W65" s="1122"/>
      <c r="X65" s="1122"/>
      <c r="Y65" s="1122"/>
      <c r="Z65" s="1122"/>
      <c r="AA65" s="1122"/>
      <c r="AB65" s="1122"/>
      <c r="AC65" s="1122"/>
      <c r="AD65" s="1122"/>
      <c r="AE65" s="1122"/>
      <c r="AF65" s="1122"/>
      <c r="AG65" s="1122"/>
      <c r="AH65" s="1122"/>
      <c r="AI65" s="1122"/>
      <c r="AJ65" s="1122"/>
      <c r="AK65" s="1123"/>
      <c r="AL65" s="87"/>
      <c r="AM65" s="6"/>
      <c r="AN65" s="6"/>
      <c r="AO65" s="6"/>
      <c r="AP65" s="6"/>
      <c r="AQ65" s="6"/>
      <c r="AR65" s="6"/>
      <c r="AS65" s="6"/>
      <c r="AT65" s="6"/>
      <c r="AU65" s="6"/>
      <c r="BA65" s="24"/>
    </row>
    <row r="66" spans="2:53" s="5" customFormat="1" ht="49.5" customHeight="1">
      <c r="B66" s="906"/>
      <c r="C66" s="1133"/>
      <c r="D66" s="1133"/>
      <c r="E66" s="1133"/>
      <c r="F66" s="1133"/>
      <c r="G66" s="1133"/>
      <c r="H66" s="1133"/>
      <c r="I66" s="1124"/>
      <c r="J66" s="1124"/>
      <c r="K66" s="1124"/>
      <c r="L66" s="1124"/>
      <c r="M66" s="1124"/>
      <c r="N66" s="1323" t="s">
        <v>524</v>
      </c>
      <c r="O66" s="1324"/>
      <c r="P66" s="1324"/>
      <c r="Q66" s="1324"/>
      <c r="R66" s="1324"/>
      <c r="S66" s="1324"/>
      <c r="T66" s="1324"/>
      <c r="U66" s="1324"/>
      <c r="V66" s="1324"/>
      <c r="W66" s="1324"/>
      <c r="X66" s="1324"/>
      <c r="Y66" s="1324"/>
      <c r="Z66" s="1324"/>
      <c r="AA66" s="1324"/>
      <c r="AB66" s="1324"/>
      <c r="AC66" s="1324"/>
      <c r="AD66" s="1324"/>
      <c r="AE66" s="1324"/>
      <c r="AF66" s="1324"/>
      <c r="AG66" s="1324"/>
      <c r="AH66" s="1324"/>
      <c r="AI66" s="1324"/>
      <c r="AJ66" s="1324"/>
      <c r="AK66" s="1325"/>
      <c r="AL66" s="87"/>
      <c r="AM66" s="6"/>
      <c r="AN66" s="6"/>
      <c r="AO66" s="6"/>
      <c r="AP66" s="6"/>
      <c r="AQ66" s="6"/>
      <c r="AR66" s="6"/>
      <c r="AS66" s="6"/>
      <c r="AT66" s="6"/>
      <c r="AU66" s="6"/>
      <c r="BA66" s="24"/>
    </row>
    <row r="67" spans="2:53" s="5" customFormat="1" ht="18" customHeight="1">
      <c r="B67" s="906"/>
      <c r="C67" s="1133"/>
      <c r="D67" s="1133"/>
      <c r="E67" s="1133"/>
      <c r="F67" s="1133"/>
      <c r="G67" s="1133"/>
      <c r="H67" s="1133"/>
      <c r="I67" s="1124" t="s">
        <v>334</v>
      </c>
      <c r="J67" s="1124"/>
      <c r="K67" s="1124"/>
      <c r="L67" s="1124"/>
      <c r="M67" s="1124"/>
      <c r="N67" s="180" t="s">
        <v>4</v>
      </c>
      <c r="O67" s="835" t="s">
        <v>335</v>
      </c>
      <c r="P67" s="835"/>
      <c r="Q67" s="835"/>
      <c r="R67" s="835"/>
      <c r="S67" s="835"/>
      <c r="T67" s="835"/>
      <c r="U67" s="835"/>
      <c r="V67" s="835"/>
      <c r="W67" s="835"/>
      <c r="X67" s="835"/>
      <c r="Y67" s="835"/>
      <c r="Z67" s="835"/>
      <c r="AA67" s="835"/>
      <c r="AB67" s="835"/>
      <c r="AC67" s="835"/>
      <c r="AD67" s="835"/>
      <c r="AE67" s="835"/>
      <c r="AF67" s="835"/>
      <c r="AG67" s="835"/>
      <c r="AH67" s="835"/>
      <c r="AI67" s="835"/>
      <c r="AJ67" s="835"/>
      <c r="AK67" s="1129"/>
      <c r="AL67" s="87"/>
      <c r="AM67" s="6"/>
      <c r="AN67" s="6" t="s">
        <v>311</v>
      </c>
      <c r="AO67" s="6" t="str">
        <f>IF(N68="■","","■")</f>
        <v/>
      </c>
      <c r="AP67" s="6"/>
      <c r="AQ67" s="6"/>
      <c r="AR67" s="6"/>
      <c r="AS67" s="6"/>
      <c r="AT67" s="6"/>
      <c r="AU67" s="6"/>
      <c r="BA67" s="24"/>
    </row>
    <row r="68" spans="2:53" s="5" customFormat="1" ht="18" customHeight="1" thickBot="1">
      <c r="B68" s="907"/>
      <c r="C68" s="1120"/>
      <c r="D68" s="1120"/>
      <c r="E68" s="1120"/>
      <c r="F68" s="1120"/>
      <c r="G68" s="1120"/>
      <c r="H68" s="1120"/>
      <c r="I68" s="1128"/>
      <c r="J68" s="1128"/>
      <c r="K68" s="1128"/>
      <c r="L68" s="1128"/>
      <c r="M68" s="1128"/>
      <c r="N68" s="255" t="s">
        <v>76</v>
      </c>
      <c r="O68" s="850" t="s">
        <v>336</v>
      </c>
      <c r="P68" s="850"/>
      <c r="Q68" s="850"/>
      <c r="R68" s="850"/>
      <c r="S68" s="850"/>
      <c r="T68" s="850"/>
      <c r="U68" s="850"/>
      <c r="V68" s="850"/>
      <c r="W68" s="850"/>
      <c r="X68" s="850"/>
      <c r="Y68" s="850"/>
      <c r="Z68" s="850"/>
      <c r="AA68" s="850"/>
      <c r="AB68" s="850"/>
      <c r="AC68" s="850"/>
      <c r="AD68" s="850"/>
      <c r="AE68" s="850"/>
      <c r="AF68" s="850"/>
      <c r="AG68" s="850"/>
      <c r="AH68" s="850"/>
      <c r="AI68" s="850"/>
      <c r="AJ68" s="850"/>
      <c r="AK68" s="1130"/>
      <c r="AL68" s="87"/>
      <c r="AM68" s="6"/>
      <c r="AN68" s="6" t="s">
        <v>311</v>
      </c>
      <c r="AO68" s="6" t="str">
        <f>IF(N67="■","","■")</f>
        <v>■</v>
      </c>
      <c r="AP68" s="6"/>
      <c r="AQ68" s="6"/>
      <c r="AR68" s="6"/>
      <c r="AS68" s="6"/>
      <c r="AT68" s="6"/>
      <c r="AU68" s="6"/>
      <c r="BA68" s="24"/>
    </row>
    <row r="69" spans="2:53" s="81" customFormat="1" ht="12" customHeight="1">
      <c r="B69" s="152" t="s">
        <v>337</v>
      </c>
      <c r="C69" s="1075" t="s">
        <v>338</v>
      </c>
      <c r="D69" s="1075"/>
      <c r="E69" s="1075"/>
      <c r="F69" s="1075"/>
      <c r="G69" s="1075"/>
      <c r="H69" s="1075"/>
      <c r="I69" s="1075"/>
      <c r="J69" s="1075"/>
      <c r="K69" s="1075"/>
      <c r="L69" s="1075"/>
      <c r="M69" s="1075"/>
      <c r="N69" s="1075"/>
      <c r="O69" s="1075"/>
      <c r="P69" s="1075"/>
      <c r="Q69" s="1075"/>
      <c r="R69" s="1075"/>
      <c r="S69" s="1075"/>
      <c r="T69" s="1075"/>
      <c r="U69" s="1075"/>
      <c r="V69" s="1075"/>
      <c r="W69" s="1075"/>
      <c r="X69" s="1075"/>
      <c r="Y69" s="1075"/>
      <c r="Z69" s="1075"/>
      <c r="AA69" s="1075"/>
      <c r="AB69" s="1075"/>
      <c r="AC69" s="1075"/>
      <c r="AD69" s="1075"/>
      <c r="AE69" s="1075"/>
      <c r="AF69" s="1075"/>
      <c r="AG69" s="1075"/>
      <c r="AH69" s="1075"/>
      <c r="AI69" s="1075"/>
      <c r="AJ69" s="1075"/>
      <c r="AK69" s="1075"/>
      <c r="AN69" s="83"/>
      <c r="AO69" s="83"/>
      <c r="AP69" s="83"/>
      <c r="AQ69" s="83"/>
      <c r="AR69" s="83"/>
      <c r="AS69" s="83"/>
      <c r="AT69" s="83"/>
      <c r="AU69" s="83"/>
      <c r="AV69" s="83"/>
      <c r="AW69" s="83"/>
      <c r="AX69" s="83"/>
      <c r="AY69" s="83"/>
      <c r="AZ69" s="83"/>
    </row>
    <row r="70" spans="2:53" s="81" customFormat="1" ht="12" customHeight="1">
      <c r="B70" s="152"/>
      <c r="C70" s="1080" t="s">
        <v>339</v>
      </c>
      <c r="D70" s="1080"/>
      <c r="E70" s="1080"/>
      <c r="F70" s="1080"/>
      <c r="G70" s="1080"/>
      <c r="H70" s="1080"/>
      <c r="I70" s="1080"/>
      <c r="J70" s="1080"/>
      <c r="K70" s="1080"/>
      <c r="L70" s="1080"/>
      <c r="M70" s="1080"/>
      <c r="N70" s="1080"/>
      <c r="O70" s="1080"/>
      <c r="P70" s="1080"/>
      <c r="Q70" s="1080"/>
      <c r="R70" s="1080"/>
      <c r="S70" s="1080"/>
      <c r="T70" s="1080"/>
      <c r="U70" s="1080"/>
      <c r="V70" s="1080"/>
      <c r="W70" s="1080"/>
      <c r="X70" s="1080"/>
      <c r="Y70" s="1080"/>
      <c r="Z70" s="1080"/>
      <c r="AA70" s="1080"/>
      <c r="AB70" s="1080"/>
      <c r="AC70" s="1080"/>
      <c r="AD70" s="1080"/>
      <c r="AE70" s="1080"/>
      <c r="AF70" s="1080"/>
      <c r="AG70" s="1080"/>
      <c r="AH70" s="1080"/>
      <c r="AI70" s="1080"/>
      <c r="AJ70" s="1080"/>
      <c r="AK70" s="1080"/>
      <c r="AN70" s="83"/>
      <c r="AO70" s="83"/>
      <c r="AP70" s="83"/>
      <c r="AQ70" s="83"/>
      <c r="AR70" s="83"/>
      <c r="AS70" s="83"/>
      <c r="AT70" s="83"/>
      <c r="AU70" s="83"/>
      <c r="AV70" s="83"/>
      <c r="AW70" s="83"/>
      <c r="AX70" s="83"/>
      <c r="AY70" s="83"/>
      <c r="AZ70" s="83"/>
    </row>
    <row r="71" spans="2:53" s="5" customFormat="1" ht="18" customHeight="1">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230" t="s">
        <v>585</v>
      </c>
      <c r="AL71" s="87"/>
      <c r="AM71" s="6"/>
      <c r="AN71" s="6"/>
      <c r="AO71" s="6"/>
      <c r="AP71" s="6"/>
      <c r="AQ71" s="6"/>
      <c r="AR71" s="6"/>
      <c r="AS71" s="6"/>
      <c r="AT71" s="6"/>
      <c r="AU71" s="6"/>
      <c r="BA71" s="24"/>
    </row>
    <row r="72" spans="2:53" s="5" customFormat="1" ht="18" customHeight="1" thickBot="1">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7"/>
      <c r="AL72" s="87"/>
      <c r="AM72" s="6"/>
      <c r="AN72" s="6"/>
      <c r="AO72" s="6"/>
      <c r="AP72" s="6"/>
      <c r="AQ72" s="6"/>
      <c r="AR72" s="6"/>
      <c r="AS72" s="6"/>
      <c r="AT72" s="6"/>
      <c r="AU72" s="6"/>
      <c r="BA72" s="24"/>
    </row>
    <row r="73" spans="2:53" s="5" customFormat="1" ht="18" customHeight="1">
      <c r="B73" s="905" t="s">
        <v>340</v>
      </c>
      <c r="C73" s="1119" t="s">
        <v>341</v>
      </c>
      <c r="D73" s="1119"/>
      <c r="E73" s="1119"/>
      <c r="F73" s="1119"/>
      <c r="G73" s="1119"/>
      <c r="H73" s="1119"/>
      <c r="I73" s="178" t="s">
        <v>342</v>
      </c>
      <c r="J73" s="887" t="s">
        <v>129</v>
      </c>
      <c r="K73" s="887"/>
      <c r="L73" s="887"/>
      <c r="M73" s="887" t="s">
        <v>343</v>
      </c>
      <c r="N73" s="887"/>
      <c r="O73" s="887"/>
      <c r="P73" s="887"/>
      <c r="Q73" s="887"/>
      <c r="R73" s="887"/>
      <c r="S73" s="887"/>
      <c r="T73" s="887"/>
      <c r="U73" s="887"/>
      <c r="V73" s="887"/>
      <c r="W73" s="887"/>
      <c r="X73" s="887"/>
      <c r="Y73" s="887"/>
      <c r="Z73" s="887"/>
      <c r="AA73" s="888"/>
      <c r="AB73" s="86"/>
      <c r="AC73" s="86"/>
      <c r="AD73" s="86"/>
      <c r="AE73" s="86"/>
      <c r="AF73" s="86"/>
      <c r="AG73" s="86"/>
      <c r="AH73" s="86"/>
      <c r="AI73" s="86"/>
      <c r="AJ73" s="86"/>
      <c r="AK73" s="87"/>
      <c r="AL73" s="87"/>
      <c r="AM73" s="6"/>
      <c r="AN73" s="6"/>
      <c r="AO73" s="6"/>
      <c r="AP73" s="6"/>
      <c r="AQ73" s="6"/>
      <c r="AR73" s="6"/>
      <c r="AS73" s="6"/>
      <c r="AT73" s="6"/>
      <c r="AU73" s="6"/>
      <c r="BA73" s="24"/>
    </row>
    <row r="74" spans="2:53" s="5" customFormat="1" ht="16.5" customHeight="1">
      <c r="B74" s="906"/>
      <c r="C74" s="1133"/>
      <c r="D74" s="1133"/>
      <c r="E74" s="1133"/>
      <c r="F74" s="1133"/>
      <c r="G74" s="1133"/>
      <c r="H74" s="1133"/>
      <c r="I74" s="809">
        <v>1</v>
      </c>
      <c r="J74" s="180" t="s">
        <v>4</v>
      </c>
      <c r="K74" s="835" t="s">
        <v>127</v>
      </c>
      <c r="L74" s="836"/>
      <c r="M74" s="1110"/>
      <c r="N74" s="1111"/>
      <c r="O74" s="1111"/>
      <c r="P74" s="1111"/>
      <c r="Q74" s="1111"/>
      <c r="R74" s="1111"/>
      <c r="S74" s="1111"/>
      <c r="T74" s="1111"/>
      <c r="U74" s="1111"/>
      <c r="V74" s="1111"/>
      <c r="W74" s="1111"/>
      <c r="X74" s="1111"/>
      <c r="Y74" s="1111"/>
      <c r="Z74" s="1111"/>
      <c r="AA74" s="1112"/>
      <c r="AB74" s="86"/>
      <c r="AC74" s="86"/>
      <c r="AD74" s="86"/>
      <c r="AE74" s="86"/>
      <c r="AF74" s="86"/>
      <c r="AG74" s="86"/>
      <c r="AH74" s="86"/>
      <c r="AI74" s="86"/>
      <c r="AJ74" s="86"/>
      <c r="AK74" s="87"/>
      <c r="AL74" s="87"/>
      <c r="AM74" s="6"/>
      <c r="AN74" s="6" t="s">
        <v>311</v>
      </c>
      <c r="AO74" s="6" t="str">
        <f>IF(J75="■","","■")</f>
        <v>■</v>
      </c>
      <c r="AP74" s="6"/>
      <c r="AQ74" s="6"/>
      <c r="AR74" s="6"/>
      <c r="AS74" s="6"/>
      <c r="AT74" s="6"/>
      <c r="AU74" s="6"/>
      <c r="BA74" s="24"/>
    </row>
    <row r="75" spans="2:53" s="5" customFormat="1" ht="16.5" customHeight="1">
      <c r="B75" s="906"/>
      <c r="C75" s="1133"/>
      <c r="D75" s="1133"/>
      <c r="E75" s="1133"/>
      <c r="F75" s="1133"/>
      <c r="G75" s="1133"/>
      <c r="H75" s="1133"/>
      <c r="I75" s="809"/>
      <c r="J75" s="100" t="s">
        <v>4</v>
      </c>
      <c r="K75" s="822" t="s">
        <v>128</v>
      </c>
      <c r="L75" s="823"/>
      <c r="M75" s="1110"/>
      <c r="N75" s="1111"/>
      <c r="O75" s="1111"/>
      <c r="P75" s="1111"/>
      <c r="Q75" s="1111"/>
      <c r="R75" s="1111"/>
      <c r="S75" s="1111"/>
      <c r="T75" s="1111"/>
      <c r="U75" s="1111"/>
      <c r="V75" s="1111"/>
      <c r="W75" s="1111"/>
      <c r="X75" s="1111"/>
      <c r="Y75" s="1111"/>
      <c r="Z75" s="1111"/>
      <c r="AA75" s="1112"/>
      <c r="AB75" s="86"/>
      <c r="AC75" s="86"/>
      <c r="AD75" s="86"/>
      <c r="AE75" s="86"/>
      <c r="AF75" s="86"/>
      <c r="AG75" s="86"/>
      <c r="AH75" s="86"/>
      <c r="AI75" s="86"/>
      <c r="AJ75" s="86"/>
      <c r="AK75" s="87"/>
      <c r="AL75" s="87"/>
      <c r="AM75" s="6"/>
      <c r="AN75" s="6" t="s">
        <v>311</v>
      </c>
      <c r="AO75" s="6" t="str">
        <f>IF(J74="■","","■")</f>
        <v>■</v>
      </c>
      <c r="AP75" s="6"/>
      <c r="AQ75" s="6"/>
      <c r="AR75" s="6"/>
      <c r="AS75" s="6"/>
      <c r="AT75" s="6"/>
      <c r="AU75" s="6"/>
      <c r="BA75" s="24"/>
    </row>
    <row r="76" spans="2:53" s="5" customFormat="1" ht="16.5" customHeight="1">
      <c r="B76" s="906"/>
      <c r="C76" s="1133"/>
      <c r="D76" s="1133"/>
      <c r="E76" s="1133"/>
      <c r="F76" s="1133"/>
      <c r="G76" s="1133"/>
      <c r="H76" s="1133"/>
      <c r="I76" s="809">
        <v>2</v>
      </c>
      <c r="J76" s="180" t="s">
        <v>4</v>
      </c>
      <c r="K76" s="835" t="s">
        <v>127</v>
      </c>
      <c r="L76" s="836"/>
      <c r="M76" s="1110"/>
      <c r="N76" s="1111"/>
      <c r="O76" s="1111"/>
      <c r="P76" s="1111"/>
      <c r="Q76" s="1111"/>
      <c r="R76" s="1111"/>
      <c r="S76" s="1111"/>
      <c r="T76" s="1111"/>
      <c r="U76" s="1111"/>
      <c r="V76" s="1111"/>
      <c r="W76" s="1111"/>
      <c r="X76" s="1111"/>
      <c r="Y76" s="1111"/>
      <c r="Z76" s="1111"/>
      <c r="AA76" s="1112"/>
      <c r="AB76" s="86"/>
      <c r="AC76" s="86"/>
      <c r="AD76" s="86"/>
      <c r="AE76" s="86"/>
      <c r="AF76" s="86"/>
      <c r="AG76" s="86"/>
      <c r="AH76" s="86"/>
      <c r="AI76" s="86"/>
      <c r="AJ76" s="86"/>
      <c r="AK76" s="87"/>
      <c r="AL76" s="87"/>
      <c r="AM76" s="6"/>
      <c r="AN76" s="6" t="s">
        <v>311</v>
      </c>
      <c r="AO76" s="6" t="str">
        <f>IF(J77="■","","■")</f>
        <v>■</v>
      </c>
      <c r="AP76" s="6"/>
      <c r="AQ76" s="6"/>
      <c r="AR76" s="6"/>
      <c r="AS76" s="6"/>
      <c r="AT76" s="6"/>
      <c r="AU76" s="6"/>
      <c r="BA76" s="24"/>
    </row>
    <row r="77" spans="2:53" s="5" customFormat="1" ht="16.5" customHeight="1">
      <c r="B77" s="906"/>
      <c r="C77" s="1133"/>
      <c r="D77" s="1133"/>
      <c r="E77" s="1133"/>
      <c r="F77" s="1133"/>
      <c r="G77" s="1133"/>
      <c r="H77" s="1133"/>
      <c r="I77" s="809"/>
      <c r="J77" s="100" t="s">
        <v>4</v>
      </c>
      <c r="K77" s="822" t="s">
        <v>128</v>
      </c>
      <c r="L77" s="823"/>
      <c r="M77" s="1110"/>
      <c r="N77" s="1111"/>
      <c r="O77" s="1111"/>
      <c r="P77" s="1111"/>
      <c r="Q77" s="1111"/>
      <c r="R77" s="1111"/>
      <c r="S77" s="1111"/>
      <c r="T77" s="1111"/>
      <c r="U77" s="1111"/>
      <c r="V77" s="1111"/>
      <c r="W77" s="1111"/>
      <c r="X77" s="1111"/>
      <c r="Y77" s="1111"/>
      <c r="Z77" s="1111"/>
      <c r="AA77" s="1112"/>
      <c r="AB77" s="86"/>
      <c r="AC77" s="86"/>
      <c r="AD77" s="86"/>
      <c r="AE77" s="86"/>
      <c r="AF77" s="86"/>
      <c r="AG77" s="86"/>
      <c r="AH77" s="86"/>
      <c r="AI77" s="86"/>
      <c r="AJ77" s="86"/>
      <c r="AK77" s="87"/>
      <c r="AL77" s="87"/>
      <c r="AM77" s="6"/>
      <c r="AN77" s="6" t="s">
        <v>311</v>
      </c>
      <c r="AO77" s="6" t="str">
        <f>IF(J76="■","","■")</f>
        <v>■</v>
      </c>
      <c r="AP77" s="6"/>
      <c r="AQ77" s="6"/>
      <c r="AR77" s="6"/>
      <c r="AS77" s="6"/>
      <c r="AT77" s="6"/>
      <c r="AU77" s="6"/>
      <c r="BA77" s="24"/>
    </row>
    <row r="78" spans="2:53" s="5" customFormat="1" ht="16.5" customHeight="1">
      <c r="B78" s="906"/>
      <c r="C78" s="1133"/>
      <c r="D78" s="1133"/>
      <c r="E78" s="1133"/>
      <c r="F78" s="1133"/>
      <c r="G78" s="1133"/>
      <c r="H78" s="1133"/>
      <c r="I78" s="809">
        <v>3</v>
      </c>
      <c r="J78" s="180" t="s">
        <v>4</v>
      </c>
      <c r="K78" s="835" t="s">
        <v>127</v>
      </c>
      <c r="L78" s="836"/>
      <c r="M78" s="1110"/>
      <c r="N78" s="1111"/>
      <c r="O78" s="1111"/>
      <c r="P78" s="1111"/>
      <c r="Q78" s="1111"/>
      <c r="R78" s="1111"/>
      <c r="S78" s="1111"/>
      <c r="T78" s="1111"/>
      <c r="U78" s="1111"/>
      <c r="V78" s="1111"/>
      <c r="W78" s="1111"/>
      <c r="X78" s="1111"/>
      <c r="Y78" s="1111"/>
      <c r="Z78" s="1111"/>
      <c r="AA78" s="1112"/>
      <c r="AB78" s="86"/>
      <c r="AC78" s="86"/>
      <c r="AD78" s="86"/>
      <c r="AE78" s="86"/>
      <c r="AF78" s="86"/>
      <c r="AG78" s="86"/>
      <c r="AH78" s="86"/>
      <c r="AI78" s="86"/>
      <c r="AJ78" s="86"/>
      <c r="AK78" s="87"/>
      <c r="AL78" s="87"/>
      <c r="AM78" s="6"/>
      <c r="AN78" s="6" t="s">
        <v>311</v>
      </c>
      <c r="AO78" s="6" t="str">
        <f>IF(J79="■","","■")</f>
        <v>■</v>
      </c>
      <c r="AP78" s="6"/>
      <c r="AQ78" s="6"/>
      <c r="AR78" s="6"/>
      <c r="AS78" s="6"/>
      <c r="AT78" s="6"/>
      <c r="AU78" s="6"/>
      <c r="BA78" s="24"/>
    </row>
    <row r="79" spans="2:53" s="5" customFormat="1" ht="16.5" customHeight="1">
      <c r="B79" s="906"/>
      <c r="C79" s="1133"/>
      <c r="D79" s="1133"/>
      <c r="E79" s="1133"/>
      <c r="F79" s="1133"/>
      <c r="G79" s="1133"/>
      <c r="H79" s="1133"/>
      <c r="I79" s="809"/>
      <c r="J79" s="100" t="s">
        <v>4</v>
      </c>
      <c r="K79" s="822" t="s">
        <v>128</v>
      </c>
      <c r="L79" s="823"/>
      <c r="M79" s="1110"/>
      <c r="N79" s="1111"/>
      <c r="O79" s="1111"/>
      <c r="P79" s="1111"/>
      <c r="Q79" s="1111"/>
      <c r="R79" s="1111"/>
      <c r="S79" s="1111"/>
      <c r="T79" s="1111"/>
      <c r="U79" s="1111"/>
      <c r="V79" s="1111"/>
      <c r="W79" s="1111"/>
      <c r="X79" s="1111"/>
      <c r="Y79" s="1111"/>
      <c r="Z79" s="1111"/>
      <c r="AA79" s="1112"/>
      <c r="AB79" s="86"/>
      <c r="AC79" s="86"/>
      <c r="AD79" s="86"/>
      <c r="AE79" s="86"/>
      <c r="AF79" s="86"/>
      <c r="AG79" s="86"/>
      <c r="AH79" s="86"/>
      <c r="AI79" s="86"/>
      <c r="AJ79" s="86"/>
      <c r="AK79" s="87"/>
      <c r="AL79" s="87"/>
      <c r="AM79" s="6"/>
      <c r="AN79" s="6" t="s">
        <v>311</v>
      </c>
      <c r="AO79" s="6" t="str">
        <f>IF(J78="■","","■")</f>
        <v>■</v>
      </c>
      <c r="AP79" s="6"/>
      <c r="AQ79" s="6"/>
      <c r="AR79" s="6"/>
      <c r="AS79" s="6"/>
      <c r="AT79" s="6"/>
      <c r="AU79" s="6"/>
      <c r="BA79" s="24"/>
    </row>
    <row r="80" spans="2:53" s="5" customFormat="1" ht="16.5" customHeight="1">
      <c r="B80" s="906"/>
      <c r="C80" s="1133"/>
      <c r="D80" s="1133"/>
      <c r="E80" s="1133"/>
      <c r="F80" s="1133"/>
      <c r="G80" s="1133"/>
      <c r="H80" s="1133"/>
      <c r="I80" s="809">
        <v>4</v>
      </c>
      <c r="J80" s="180" t="s">
        <v>4</v>
      </c>
      <c r="K80" s="835" t="s">
        <v>127</v>
      </c>
      <c r="L80" s="836"/>
      <c r="M80" s="1110"/>
      <c r="N80" s="1111"/>
      <c r="O80" s="1111"/>
      <c r="P80" s="1111"/>
      <c r="Q80" s="1111"/>
      <c r="R80" s="1111"/>
      <c r="S80" s="1111"/>
      <c r="T80" s="1111"/>
      <c r="U80" s="1111"/>
      <c r="V80" s="1111"/>
      <c r="W80" s="1111"/>
      <c r="X80" s="1111"/>
      <c r="Y80" s="1111"/>
      <c r="Z80" s="1111"/>
      <c r="AA80" s="1112"/>
      <c r="AB80" s="86"/>
      <c r="AC80" s="86"/>
      <c r="AD80" s="86"/>
      <c r="AE80" s="86"/>
      <c r="AF80" s="86"/>
      <c r="AG80" s="86"/>
      <c r="AH80" s="86"/>
      <c r="AI80" s="86"/>
      <c r="AJ80" s="86"/>
      <c r="AK80" s="87"/>
      <c r="AL80" s="87"/>
      <c r="AM80" s="6"/>
      <c r="AN80" s="6" t="s">
        <v>311</v>
      </c>
      <c r="AO80" s="6" t="str">
        <f>IF(J81="■","","■")</f>
        <v>■</v>
      </c>
      <c r="AP80" s="6"/>
      <c r="AQ80" s="6"/>
      <c r="AR80" s="6"/>
      <c r="AS80" s="6"/>
      <c r="AT80" s="6"/>
      <c r="AU80" s="6"/>
      <c r="BA80" s="24"/>
    </row>
    <row r="81" spans="2:53" s="5" customFormat="1" ht="16.5" customHeight="1">
      <c r="B81" s="906"/>
      <c r="C81" s="1133"/>
      <c r="D81" s="1133"/>
      <c r="E81" s="1133"/>
      <c r="F81" s="1133"/>
      <c r="G81" s="1133"/>
      <c r="H81" s="1133"/>
      <c r="I81" s="809"/>
      <c r="J81" s="100" t="s">
        <v>4</v>
      </c>
      <c r="K81" s="822" t="s">
        <v>128</v>
      </c>
      <c r="L81" s="823"/>
      <c r="M81" s="1110"/>
      <c r="N81" s="1111"/>
      <c r="O81" s="1111"/>
      <c r="P81" s="1111"/>
      <c r="Q81" s="1111"/>
      <c r="R81" s="1111"/>
      <c r="S81" s="1111"/>
      <c r="T81" s="1111"/>
      <c r="U81" s="1111"/>
      <c r="V81" s="1111"/>
      <c r="W81" s="1111"/>
      <c r="X81" s="1111"/>
      <c r="Y81" s="1111"/>
      <c r="Z81" s="1111"/>
      <c r="AA81" s="1112"/>
      <c r="AB81" s="86"/>
      <c r="AC81" s="86"/>
      <c r="AD81" s="86"/>
      <c r="AE81" s="86"/>
      <c r="AF81" s="86"/>
      <c r="AG81" s="86"/>
      <c r="AH81" s="86"/>
      <c r="AI81" s="86"/>
      <c r="AJ81" s="86"/>
      <c r="AK81" s="87"/>
      <c r="AL81" s="87"/>
      <c r="AM81" s="6"/>
      <c r="AN81" s="6" t="s">
        <v>311</v>
      </c>
      <c r="AO81" s="6" t="str">
        <f>IF(J80="■","","■")</f>
        <v>■</v>
      </c>
      <c r="AP81" s="6"/>
      <c r="AQ81" s="6"/>
      <c r="AR81" s="6"/>
      <c r="AS81" s="6"/>
      <c r="AT81" s="6"/>
      <c r="AU81" s="6"/>
      <c r="BA81" s="24"/>
    </row>
    <row r="82" spans="2:53" s="5" customFormat="1" ht="16.5" customHeight="1">
      <c r="B82" s="906"/>
      <c r="C82" s="1133"/>
      <c r="D82" s="1133"/>
      <c r="E82" s="1133"/>
      <c r="F82" s="1133"/>
      <c r="G82" s="1133"/>
      <c r="H82" s="1133"/>
      <c r="I82" s="809">
        <v>5</v>
      </c>
      <c r="J82" s="180" t="s">
        <v>4</v>
      </c>
      <c r="K82" s="835" t="s">
        <v>127</v>
      </c>
      <c r="L82" s="836"/>
      <c r="M82" s="1110"/>
      <c r="N82" s="1111"/>
      <c r="O82" s="1111"/>
      <c r="P82" s="1111"/>
      <c r="Q82" s="1111"/>
      <c r="R82" s="1111"/>
      <c r="S82" s="1111"/>
      <c r="T82" s="1111"/>
      <c r="U82" s="1111"/>
      <c r="V82" s="1111"/>
      <c r="W82" s="1111"/>
      <c r="X82" s="1111"/>
      <c r="Y82" s="1111"/>
      <c r="Z82" s="1111"/>
      <c r="AA82" s="1112"/>
      <c r="AB82" s="86"/>
      <c r="AC82" s="86"/>
      <c r="AD82" s="86"/>
      <c r="AE82" s="86"/>
      <c r="AF82" s="86"/>
      <c r="AG82" s="86"/>
      <c r="AH82" s="86"/>
      <c r="AI82" s="86"/>
      <c r="AJ82" s="86"/>
      <c r="AK82" s="87"/>
      <c r="AL82" s="87"/>
      <c r="AM82" s="6"/>
      <c r="AN82" s="6" t="s">
        <v>311</v>
      </c>
      <c r="AO82" s="6" t="str">
        <f>IF(J83="■","","■")</f>
        <v>■</v>
      </c>
      <c r="AP82" s="6"/>
      <c r="AQ82" s="6"/>
      <c r="AR82" s="6"/>
      <c r="AS82" s="6"/>
      <c r="AT82" s="6"/>
      <c r="AU82" s="6"/>
      <c r="BA82" s="24"/>
    </row>
    <row r="83" spans="2:53" s="5" customFormat="1" ht="16.5" customHeight="1" thickBot="1">
      <c r="B83" s="907"/>
      <c r="C83" s="1120"/>
      <c r="D83" s="1120"/>
      <c r="E83" s="1120"/>
      <c r="F83" s="1120"/>
      <c r="G83" s="1120"/>
      <c r="H83" s="1120"/>
      <c r="I83" s="843"/>
      <c r="J83" s="186" t="s">
        <v>4</v>
      </c>
      <c r="K83" s="850" t="s">
        <v>128</v>
      </c>
      <c r="L83" s="851"/>
      <c r="M83" s="1113"/>
      <c r="N83" s="1114"/>
      <c r="O83" s="1114"/>
      <c r="P83" s="1114"/>
      <c r="Q83" s="1114"/>
      <c r="R83" s="1114"/>
      <c r="S83" s="1114"/>
      <c r="T83" s="1114"/>
      <c r="U83" s="1114"/>
      <c r="V83" s="1114"/>
      <c r="W83" s="1114"/>
      <c r="X83" s="1114"/>
      <c r="Y83" s="1114"/>
      <c r="Z83" s="1114"/>
      <c r="AA83" s="1115"/>
      <c r="AB83" s="86"/>
      <c r="AC83" s="86"/>
      <c r="AD83" s="86"/>
      <c r="AE83" s="86"/>
      <c r="AF83" s="86"/>
      <c r="AG83" s="86"/>
      <c r="AH83" s="86"/>
      <c r="AI83" s="86"/>
      <c r="AJ83" s="86"/>
      <c r="AK83" s="87"/>
      <c r="AL83" s="87"/>
      <c r="AM83" s="6"/>
      <c r="AN83" s="6" t="s">
        <v>311</v>
      </c>
      <c r="AO83" s="6" t="str">
        <f>IF(J82="■","","■")</f>
        <v>■</v>
      </c>
      <c r="AP83" s="6"/>
      <c r="AQ83" s="6"/>
      <c r="AR83" s="6"/>
      <c r="AS83" s="6"/>
      <c r="AT83" s="6"/>
      <c r="AU83" s="6"/>
      <c r="BA83" s="24"/>
    </row>
    <row r="84" spans="2:53" s="81" customFormat="1" ht="12" customHeight="1">
      <c r="B84" s="152" t="s">
        <v>344</v>
      </c>
      <c r="C84" s="868" t="s">
        <v>345</v>
      </c>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N84" s="83"/>
      <c r="AO84" s="83"/>
      <c r="AP84" s="83"/>
      <c r="AQ84" s="83"/>
      <c r="AR84" s="83"/>
      <c r="AS84" s="83"/>
      <c r="AT84" s="83"/>
      <c r="AU84" s="83"/>
      <c r="AV84" s="83"/>
      <c r="AW84" s="83"/>
      <c r="AX84" s="83"/>
      <c r="AY84" s="83"/>
      <c r="AZ84" s="83"/>
    </row>
    <row r="85" spans="2:53" s="81" customFormat="1" ht="12" customHeight="1">
      <c r="B85" s="152"/>
      <c r="C85" s="868" t="s">
        <v>346</v>
      </c>
      <c r="D85" s="868"/>
      <c r="E85" s="868"/>
      <c r="F85" s="868"/>
      <c r="G85" s="868"/>
      <c r="H85" s="868"/>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N85" s="83"/>
      <c r="AO85" s="83"/>
      <c r="AP85" s="83"/>
      <c r="AQ85" s="83"/>
      <c r="AR85" s="83"/>
      <c r="AS85" s="83"/>
      <c r="AT85" s="83"/>
      <c r="AU85" s="83"/>
      <c r="AV85" s="83"/>
      <c r="AW85" s="83"/>
      <c r="AX85" s="83"/>
      <c r="AY85" s="83"/>
      <c r="AZ85" s="83"/>
    </row>
    <row r="86" spans="2:53" s="5" customFormat="1" ht="9.75" customHeight="1" thickBot="1">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7"/>
      <c r="AL86" s="87"/>
      <c r="AM86" s="6"/>
      <c r="AN86" s="6"/>
      <c r="AO86" s="6"/>
      <c r="AP86" s="6"/>
      <c r="AQ86" s="6"/>
      <c r="AR86" s="6"/>
      <c r="AS86" s="6"/>
      <c r="AT86" s="6"/>
      <c r="AU86" s="6"/>
      <c r="BA86" s="24"/>
    </row>
    <row r="87" spans="2:53" s="5" customFormat="1" ht="18" customHeight="1">
      <c r="B87" s="840" t="s">
        <v>347</v>
      </c>
      <c r="C87" s="1091" t="s">
        <v>348</v>
      </c>
      <c r="D87" s="1092"/>
      <c r="E87" s="1092"/>
      <c r="F87" s="1092"/>
      <c r="G87" s="1092"/>
      <c r="H87" s="1093"/>
      <c r="I87" s="179" t="s">
        <v>342</v>
      </c>
      <c r="J87" s="887" t="s">
        <v>349</v>
      </c>
      <c r="K87" s="887"/>
      <c r="L87" s="887"/>
      <c r="M87" s="887"/>
      <c r="N87" s="887" t="s">
        <v>350</v>
      </c>
      <c r="O87" s="887"/>
      <c r="P87" s="887"/>
      <c r="Q87" s="887"/>
      <c r="R87" s="887" t="s">
        <v>351</v>
      </c>
      <c r="S87" s="887"/>
      <c r="T87" s="887"/>
      <c r="U87" s="887"/>
      <c r="V87" s="887"/>
      <c r="W87" s="887"/>
      <c r="X87" s="887"/>
      <c r="Y87" s="887"/>
      <c r="Z87" s="887"/>
      <c r="AA87" s="887"/>
      <c r="AB87" s="887" t="s">
        <v>352</v>
      </c>
      <c r="AC87" s="887"/>
      <c r="AD87" s="887"/>
      <c r="AE87" s="887"/>
      <c r="AF87" s="887"/>
      <c r="AG87" s="887"/>
      <c r="AH87" s="887"/>
      <c r="AI87" s="887"/>
      <c r="AJ87" s="887"/>
      <c r="AK87" s="888"/>
      <c r="AL87" s="87"/>
      <c r="AM87" s="6"/>
      <c r="AN87" s="6" t="s">
        <v>349</v>
      </c>
      <c r="AO87" s="6" t="s">
        <v>353</v>
      </c>
      <c r="AP87" s="6"/>
      <c r="AQ87" s="6"/>
      <c r="AR87" s="6"/>
      <c r="AS87" s="6"/>
      <c r="AT87" s="6"/>
      <c r="AU87" s="6"/>
      <c r="BA87" s="24"/>
    </row>
    <row r="88" spans="2:53" s="5" customFormat="1" ht="24.75" customHeight="1">
      <c r="B88" s="841"/>
      <c r="C88" s="1094"/>
      <c r="D88" s="1095"/>
      <c r="E88" s="1095"/>
      <c r="F88" s="1095"/>
      <c r="G88" s="1095"/>
      <c r="H88" s="1096"/>
      <c r="I88" s="231">
        <v>1</v>
      </c>
      <c r="J88" s="1282" t="s">
        <v>354</v>
      </c>
      <c r="K88" s="1282"/>
      <c r="L88" s="1282"/>
      <c r="M88" s="1282"/>
      <c r="N88" s="1139"/>
      <c r="O88" s="1139"/>
      <c r="P88" s="1139"/>
      <c r="Q88" s="1139"/>
      <c r="R88" s="1282" t="s">
        <v>525</v>
      </c>
      <c r="S88" s="1282"/>
      <c r="T88" s="1282"/>
      <c r="U88" s="1282"/>
      <c r="V88" s="1282"/>
      <c r="W88" s="1282"/>
      <c r="X88" s="1282"/>
      <c r="Y88" s="1282"/>
      <c r="Z88" s="1282"/>
      <c r="AA88" s="1282"/>
      <c r="AB88" s="1282" t="s">
        <v>526</v>
      </c>
      <c r="AC88" s="1282"/>
      <c r="AD88" s="1282"/>
      <c r="AE88" s="1282"/>
      <c r="AF88" s="1282"/>
      <c r="AG88" s="1282"/>
      <c r="AH88" s="1282"/>
      <c r="AI88" s="1282"/>
      <c r="AJ88" s="1282"/>
      <c r="AK88" s="1283"/>
      <c r="AL88" s="87"/>
      <c r="AM88" s="6"/>
      <c r="AN88" s="6" t="s">
        <v>354</v>
      </c>
      <c r="AO88" s="6" t="b">
        <v>1</v>
      </c>
      <c r="AP88" s="6"/>
      <c r="AQ88" s="6"/>
      <c r="AR88" s="6"/>
      <c r="AS88" s="6"/>
      <c r="AT88" s="6"/>
      <c r="AU88" s="6"/>
      <c r="BA88" s="24"/>
    </row>
    <row r="89" spans="2:53" s="5" customFormat="1" ht="24.75" customHeight="1">
      <c r="B89" s="841"/>
      <c r="C89" s="1094"/>
      <c r="D89" s="1095"/>
      <c r="E89" s="1095"/>
      <c r="F89" s="1095"/>
      <c r="G89" s="1095"/>
      <c r="H89" s="1096"/>
      <c r="I89" s="231">
        <v>2</v>
      </c>
      <c r="J89" s="1282" t="s">
        <v>354</v>
      </c>
      <c r="K89" s="1282"/>
      <c r="L89" s="1282"/>
      <c r="M89" s="1282"/>
      <c r="N89" s="1139"/>
      <c r="O89" s="1139"/>
      <c r="P89" s="1139"/>
      <c r="Q89" s="1139"/>
      <c r="R89" s="1282" t="s">
        <v>527</v>
      </c>
      <c r="S89" s="1282"/>
      <c r="T89" s="1282"/>
      <c r="U89" s="1282"/>
      <c r="V89" s="1282"/>
      <c r="W89" s="1282"/>
      <c r="X89" s="1282"/>
      <c r="Y89" s="1282"/>
      <c r="Z89" s="1282"/>
      <c r="AA89" s="1282"/>
      <c r="AB89" s="1282" t="s">
        <v>528</v>
      </c>
      <c r="AC89" s="1282"/>
      <c r="AD89" s="1282"/>
      <c r="AE89" s="1282"/>
      <c r="AF89" s="1282"/>
      <c r="AG89" s="1282"/>
      <c r="AH89" s="1282"/>
      <c r="AI89" s="1282"/>
      <c r="AJ89" s="1282"/>
      <c r="AK89" s="1283"/>
      <c r="AL89" s="87"/>
      <c r="AM89" s="6"/>
      <c r="AN89" s="6" t="s">
        <v>355</v>
      </c>
      <c r="AO89" s="6" t="b">
        <v>1</v>
      </c>
      <c r="AP89" s="6"/>
      <c r="AQ89" s="6"/>
      <c r="AR89" s="6"/>
      <c r="AS89" s="6"/>
      <c r="AT89" s="6"/>
      <c r="AU89" s="6"/>
      <c r="BA89" s="24"/>
    </row>
    <row r="90" spans="2:53" s="5" customFormat="1" ht="24.75" customHeight="1">
      <c r="B90" s="841"/>
      <c r="C90" s="1094"/>
      <c r="D90" s="1095"/>
      <c r="E90" s="1095"/>
      <c r="F90" s="1095"/>
      <c r="G90" s="1095"/>
      <c r="H90" s="1096"/>
      <c r="I90" s="231">
        <v>3</v>
      </c>
      <c r="J90" s="1282" t="s">
        <v>361</v>
      </c>
      <c r="K90" s="1282"/>
      <c r="L90" s="1282"/>
      <c r="M90" s="1282"/>
      <c r="N90" s="1139"/>
      <c r="O90" s="1139"/>
      <c r="P90" s="1139"/>
      <c r="Q90" s="1139"/>
      <c r="R90" s="1282" t="s">
        <v>529</v>
      </c>
      <c r="S90" s="1282"/>
      <c r="T90" s="1282"/>
      <c r="U90" s="1282"/>
      <c r="V90" s="1282"/>
      <c r="W90" s="1282"/>
      <c r="X90" s="1282"/>
      <c r="Y90" s="1282"/>
      <c r="Z90" s="1282"/>
      <c r="AA90" s="1282"/>
      <c r="AB90" s="1282" t="s">
        <v>530</v>
      </c>
      <c r="AC90" s="1282"/>
      <c r="AD90" s="1282"/>
      <c r="AE90" s="1282"/>
      <c r="AF90" s="1282"/>
      <c r="AG90" s="1282"/>
      <c r="AH90" s="1282"/>
      <c r="AI90" s="1282"/>
      <c r="AJ90" s="1282"/>
      <c r="AK90" s="1283"/>
      <c r="AL90" s="87"/>
      <c r="AM90" s="6"/>
      <c r="AN90" s="6" t="s">
        <v>356</v>
      </c>
      <c r="AO90" s="6" t="b">
        <v>1</v>
      </c>
      <c r="AP90" s="6"/>
      <c r="AQ90" s="6"/>
      <c r="AR90" s="6"/>
      <c r="AS90" s="6"/>
      <c r="AT90" s="6"/>
      <c r="AU90" s="6"/>
      <c r="BA90" s="24"/>
    </row>
    <row r="91" spans="2:53" s="5" customFormat="1" ht="24.75" customHeight="1">
      <c r="B91" s="841"/>
      <c r="C91" s="1094"/>
      <c r="D91" s="1095"/>
      <c r="E91" s="1095"/>
      <c r="F91" s="1095"/>
      <c r="G91" s="1095"/>
      <c r="H91" s="1096"/>
      <c r="I91" s="231">
        <v>4</v>
      </c>
      <c r="J91" s="1282" t="s">
        <v>354</v>
      </c>
      <c r="K91" s="1282"/>
      <c r="L91" s="1282"/>
      <c r="M91" s="1282"/>
      <c r="N91" s="1139"/>
      <c r="O91" s="1139"/>
      <c r="P91" s="1139"/>
      <c r="Q91" s="1139"/>
      <c r="R91" s="1282" t="s">
        <v>531</v>
      </c>
      <c r="S91" s="1282"/>
      <c r="T91" s="1282"/>
      <c r="U91" s="1282"/>
      <c r="V91" s="1282"/>
      <c r="W91" s="1282"/>
      <c r="X91" s="1282"/>
      <c r="Y91" s="1282"/>
      <c r="Z91" s="1282"/>
      <c r="AA91" s="1282"/>
      <c r="AB91" s="797"/>
      <c r="AC91" s="797"/>
      <c r="AD91" s="797"/>
      <c r="AE91" s="797"/>
      <c r="AF91" s="797"/>
      <c r="AG91" s="797"/>
      <c r="AH91" s="797"/>
      <c r="AI91" s="797"/>
      <c r="AJ91" s="797"/>
      <c r="AK91" s="798"/>
      <c r="AL91" s="87"/>
      <c r="AM91" s="6"/>
      <c r="AN91" s="6" t="s">
        <v>357</v>
      </c>
      <c r="AO91" s="6" t="b">
        <v>1</v>
      </c>
      <c r="AP91" s="6"/>
      <c r="AQ91" s="6"/>
      <c r="AR91" s="6"/>
      <c r="AS91" s="6"/>
      <c r="AT91" s="6"/>
      <c r="AU91" s="6"/>
      <c r="BA91" s="24"/>
    </row>
    <row r="92" spans="2:53" s="5" customFormat="1" ht="24.75" customHeight="1">
      <c r="B92" s="841"/>
      <c r="C92" s="1094"/>
      <c r="D92" s="1095"/>
      <c r="E92" s="1095"/>
      <c r="F92" s="1095"/>
      <c r="G92" s="1095"/>
      <c r="H92" s="1096"/>
      <c r="I92" s="231">
        <v>5</v>
      </c>
      <c r="J92" s="797"/>
      <c r="K92" s="797"/>
      <c r="L92" s="797"/>
      <c r="M92" s="797"/>
      <c r="N92" s="1139"/>
      <c r="O92" s="1139"/>
      <c r="P92" s="1139"/>
      <c r="Q92" s="1139"/>
      <c r="R92" s="797"/>
      <c r="S92" s="797"/>
      <c r="T92" s="797"/>
      <c r="U92" s="797"/>
      <c r="V92" s="797"/>
      <c r="W92" s="797"/>
      <c r="X92" s="797"/>
      <c r="Y92" s="797"/>
      <c r="Z92" s="797"/>
      <c r="AA92" s="797"/>
      <c r="AB92" s="797"/>
      <c r="AC92" s="797"/>
      <c r="AD92" s="797"/>
      <c r="AE92" s="797"/>
      <c r="AF92" s="797"/>
      <c r="AG92" s="797"/>
      <c r="AH92" s="797"/>
      <c r="AI92" s="797"/>
      <c r="AJ92" s="797"/>
      <c r="AK92" s="798"/>
      <c r="AL92" s="87"/>
      <c r="AM92" s="6"/>
      <c r="AN92" s="6" t="s">
        <v>358</v>
      </c>
      <c r="AO92" s="6" t="b">
        <v>0</v>
      </c>
      <c r="AP92" s="6"/>
      <c r="AQ92" s="6"/>
      <c r="AR92" s="6"/>
      <c r="AS92" s="6"/>
      <c r="AT92" s="6"/>
      <c r="AU92" s="6"/>
      <c r="BA92" s="24"/>
    </row>
    <row r="93" spans="2:53" s="5" customFormat="1" ht="24.75" customHeight="1">
      <c r="B93" s="841"/>
      <c r="C93" s="1094"/>
      <c r="D93" s="1095"/>
      <c r="E93" s="1095"/>
      <c r="F93" s="1095"/>
      <c r="G93" s="1095"/>
      <c r="H93" s="1096"/>
      <c r="I93" s="231">
        <v>6</v>
      </c>
      <c r="J93" s="797"/>
      <c r="K93" s="797"/>
      <c r="L93" s="797"/>
      <c r="M93" s="797"/>
      <c r="N93" s="1139"/>
      <c r="O93" s="1139"/>
      <c r="P93" s="1139"/>
      <c r="Q93" s="1139"/>
      <c r="R93" s="797"/>
      <c r="S93" s="797"/>
      <c r="T93" s="797"/>
      <c r="U93" s="797"/>
      <c r="V93" s="797"/>
      <c r="W93" s="797"/>
      <c r="X93" s="797"/>
      <c r="Y93" s="797"/>
      <c r="Z93" s="797"/>
      <c r="AA93" s="797"/>
      <c r="AB93" s="797"/>
      <c r="AC93" s="797"/>
      <c r="AD93" s="797"/>
      <c r="AE93" s="797"/>
      <c r="AF93" s="797"/>
      <c r="AG93" s="797"/>
      <c r="AH93" s="797"/>
      <c r="AI93" s="797"/>
      <c r="AJ93" s="797"/>
      <c r="AK93" s="798"/>
      <c r="AL93" s="87"/>
      <c r="AM93" s="6"/>
      <c r="AN93" s="6" t="s">
        <v>359</v>
      </c>
      <c r="AO93" s="6" t="b">
        <v>0</v>
      </c>
      <c r="AP93" s="6"/>
      <c r="AQ93" s="6"/>
      <c r="AR93" s="6"/>
      <c r="AS93" s="6"/>
      <c r="AT93" s="6"/>
      <c r="AU93" s="6"/>
      <c r="BA93" s="24"/>
    </row>
    <row r="94" spans="2:53" s="5" customFormat="1" ht="24.75" customHeight="1">
      <c r="B94" s="841"/>
      <c r="C94" s="1094"/>
      <c r="D94" s="1095"/>
      <c r="E94" s="1095"/>
      <c r="F94" s="1095"/>
      <c r="G94" s="1095"/>
      <c r="H94" s="1096"/>
      <c r="I94" s="231">
        <v>7</v>
      </c>
      <c r="J94" s="797"/>
      <c r="K94" s="797"/>
      <c r="L94" s="797"/>
      <c r="M94" s="797"/>
      <c r="N94" s="1139"/>
      <c r="O94" s="1139"/>
      <c r="P94" s="1139"/>
      <c r="Q94" s="1139"/>
      <c r="R94" s="797"/>
      <c r="S94" s="797"/>
      <c r="T94" s="797"/>
      <c r="U94" s="797"/>
      <c r="V94" s="797"/>
      <c r="W94" s="797"/>
      <c r="X94" s="797"/>
      <c r="Y94" s="797"/>
      <c r="Z94" s="797"/>
      <c r="AA94" s="797"/>
      <c r="AB94" s="797"/>
      <c r="AC94" s="797"/>
      <c r="AD94" s="797"/>
      <c r="AE94" s="797"/>
      <c r="AF94" s="797"/>
      <c r="AG94" s="797"/>
      <c r="AH94" s="797"/>
      <c r="AI94" s="797"/>
      <c r="AJ94" s="797"/>
      <c r="AK94" s="798"/>
      <c r="AL94" s="87"/>
      <c r="AM94" s="6"/>
      <c r="AN94" s="6" t="s">
        <v>360</v>
      </c>
      <c r="AO94" s="6" t="b">
        <v>1</v>
      </c>
      <c r="AP94" s="6"/>
      <c r="AQ94" s="6"/>
      <c r="AR94" s="6"/>
      <c r="AS94" s="6"/>
      <c r="AT94" s="6"/>
      <c r="AU94" s="6"/>
      <c r="BA94" s="24"/>
    </row>
    <row r="95" spans="2:53" s="5" customFormat="1" ht="24.75" customHeight="1">
      <c r="B95" s="841"/>
      <c r="C95" s="1094"/>
      <c r="D95" s="1095"/>
      <c r="E95" s="1095"/>
      <c r="F95" s="1095"/>
      <c r="G95" s="1095"/>
      <c r="H95" s="1096"/>
      <c r="I95" s="231">
        <v>8</v>
      </c>
      <c r="J95" s="797"/>
      <c r="K95" s="797"/>
      <c r="L95" s="797"/>
      <c r="M95" s="797"/>
      <c r="N95" s="1139"/>
      <c r="O95" s="1139"/>
      <c r="P95" s="1139"/>
      <c r="Q95" s="1139"/>
      <c r="R95" s="797"/>
      <c r="S95" s="797"/>
      <c r="T95" s="797"/>
      <c r="U95" s="797"/>
      <c r="V95" s="797"/>
      <c r="W95" s="797"/>
      <c r="X95" s="797"/>
      <c r="Y95" s="797"/>
      <c r="Z95" s="797"/>
      <c r="AA95" s="797"/>
      <c r="AB95" s="797"/>
      <c r="AC95" s="797"/>
      <c r="AD95" s="797"/>
      <c r="AE95" s="797"/>
      <c r="AF95" s="797"/>
      <c r="AG95" s="797"/>
      <c r="AH95" s="797"/>
      <c r="AI95" s="797"/>
      <c r="AJ95" s="797"/>
      <c r="AK95" s="798"/>
      <c r="AL95" s="87"/>
      <c r="AM95" s="6"/>
      <c r="AN95" s="6" t="s">
        <v>361</v>
      </c>
      <c r="AO95" s="6" t="b">
        <v>1</v>
      </c>
      <c r="AP95" s="6"/>
      <c r="AQ95" s="6"/>
      <c r="AR95" s="6"/>
      <c r="AS95" s="6"/>
      <c r="AT95" s="6"/>
      <c r="AU95" s="6"/>
      <c r="BA95" s="24"/>
    </row>
    <row r="96" spans="2:53" s="5" customFormat="1" ht="24.75" customHeight="1">
      <c r="B96" s="841"/>
      <c r="C96" s="1094"/>
      <c r="D96" s="1095"/>
      <c r="E96" s="1095"/>
      <c r="F96" s="1095"/>
      <c r="G96" s="1095"/>
      <c r="H96" s="1096"/>
      <c r="I96" s="231">
        <v>9</v>
      </c>
      <c r="J96" s="797"/>
      <c r="K96" s="797"/>
      <c r="L96" s="797"/>
      <c r="M96" s="797"/>
      <c r="N96" s="1139"/>
      <c r="O96" s="1139"/>
      <c r="P96" s="1139"/>
      <c r="Q96" s="1139"/>
      <c r="R96" s="797"/>
      <c r="S96" s="797"/>
      <c r="T96" s="797"/>
      <c r="U96" s="797"/>
      <c r="V96" s="797"/>
      <c r="W96" s="797"/>
      <c r="X96" s="797"/>
      <c r="Y96" s="797"/>
      <c r="Z96" s="797"/>
      <c r="AA96" s="797"/>
      <c r="AB96" s="797"/>
      <c r="AC96" s="797"/>
      <c r="AD96" s="797"/>
      <c r="AE96" s="797"/>
      <c r="AF96" s="797"/>
      <c r="AG96" s="797"/>
      <c r="AH96" s="797"/>
      <c r="AI96" s="797"/>
      <c r="AJ96" s="797"/>
      <c r="AK96" s="798"/>
      <c r="AL96" s="87"/>
      <c r="AM96" s="6"/>
      <c r="AN96" s="6" t="s">
        <v>362</v>
      </c>
      <c r="AO96" s="6" t="b">
        <v>1</v>
      </c>
      <c r="AP96" s="6"/>
      <c r="AQ96" s="6"/>
      <c r="AR96" s="6"/>
      <c r="AS96" s="6"/>
      <c r="AT96" s="6"/>
      <c r="AU96" s="6"/>
      <c r="BA96" s="24"/>
    </row>
    <row r="97" spans="1:53" s="5" customFormat="1" ht="24.75" customHeight="1" thickBot="1">
      <c r="B97" s="842"/>
      <c r="C97" s="1097"/>
      <c r="D97" s="1098"/>
      <c r="E97" s="1098"/>
      <c r="F97" s="1098"/>
      <c r="G97" s="1098"/>
      <c r="H97" s="1099"/>
      <c r="I97" s="232">
        <v>10</v>
      </c>
      <c r="J97" s="799"/>
      <c r="K97" s="799"/>
      <c r="L97" s="799"/>
      <c r="M97" s="799"/>
      <c r="N97" s="1140"/>
      <c r="O97" s="1140"/>
      <c r="P97" s="1140"/>
      <c r="Q97" s="1140"/>
      <c r="R97" s="799"/>
      <c r="S97" s="799"/>
      <c r="T97" s="799"/>
      <c r="U97" s="799"/>
      <c r="V97" s="799"/>
      <c r="W97" s="799"/>
      <c r="X97" s="799"/>
      <c r="Y97" s="799"/>
      <c r="Z97" s="799"/>
      <c r="AA97" s="799"/>
      <c r="AB97" s="799"/>
      <c r="AC97" s="799"/>
      <c r="AD97" s="799"/>
      <c r="AE97" s="799"/>
      <c r="AF97" s="799"/>
      <c r="AG97" s="799"/>
      <c r="AH97" s="799"/>
      <c r="AI97" s="799"/>
      <c r="AJ97" s="799"/>
      <c r="AK97" s="800"/>
      <c r="AL97" s="87"/>
      <c r="AM97" s="6"/>
      <c r="AN97" s="6" t="s">
        <v>363</v>
      </c>
      <c r="AO97" s="6" t="b">
        <v>1</v>
      </c>
      <c r="AP97" s="6"/>
      <c r="AQ97" s="6"/>
      <c r="AR97" s="6"/>
      <c r="AS97" s="6"/>
      <c r="AT97" s="6"/>
      <c r="AU97" s="6"/>
      <c r="BA97" s="24"/>
    </row>
    <row r="98" spans="1:53" s="5" customFormat="1" ht="12.75" customHeight="1">
      <c r="B98" s="152" t="s">
        <v>364</v>
      </c>
      <c r="C98" s="868" t="s">
        <v>365</v>
      </c>
      <c r="D98" s="868"/>
      <c r="E98" s="868"/>
      <c r="F98" s="868"/>
      <c r="G98" s="868"/>
      <c r="H98" s="868"/>
      <c r="I98" s="868"/>
      <c r="J98" s="868"/>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8"/>
      <c r="AL98" s="87"/>
      <c r="AM98" s="6"/>
      <c r="AN98" s="6" t="s">
        <v>366</v>
      </c>
      <c r="AO98" s="6" t="b">
        <v>1</v>
      </c>
      <c r="AP98" s="6"/>
      <c r="AQ98" s="6"/>
      <c r="AR98" s="6"/>
      <c r="AS98" s="6"/>
      <c r="AT98" s="6"/>
      <c r="AU98" s="6"/>
      <c r="BA98" s="24"/>
    </row>
    <row r="99" spans="1:53" s="5" customFormat="1" ht="12.75" customHeight="1">
      <c r="B99" s="233"/>
      <c r="C99" s="868" t="s">
        <v>367</v>
      </c>
      <c r="D99" s="868"/>
      <c r="E99" s="868"/>
      <c r="F99" s="868"/>
      <c r="G99" s="868"/>
      <c r="H99" s="868"/>
      <c r="I99" s="868"/>
      <c r="J99" s="868"/>
      <c r="K99" s="868"/>
      <c r="L99" s="868"/>
      <c r="M99" s="868"/>
      <c r="N99" s="868"/>
      <c r="O99" s="868"/>
      <c r="P99" s="868"/>
      <c r="Q99" s="868"/>
      <c r="R99" s="868"/>
      <c r="S99" s="868"/>
      <c r="T99" s="868"/>
      <c r="U99" s="868"/>
      <c r="V99" s="868"/>
      <c r="W99" s="868"/>
      <c r="X99" s="868"/>
      <c r="Y99" s="868"/>
      <c r="Z99" s="868"/>
      <c r="AA99" s="868"/>
      <c r="AB99" s="868"/>
      <c r="AC99" s="868"/>
      <c r="AD99" s="868"/>
      <c r="AE99" s="868"/>
      <c r="AF99" s="868"/>
      <c r="AG99" s="868"/>
      <c r="AH99" s="868"/>
      <c r="AI99" s="868"/>
      <c r="AJ99" s="868"/>
      <c r="AK99" s="868"/>
      <c r="AL99" s="87"/>
      <c r="AM99" s="6"/>
      <c r="AN99" s="6" t="s">
        <v>368</v>
      </c>
      <c r="AO99" s="6" t="b">
        <v>1</v>
      </c>
      <c r="AP99" s="6"/>
      <c r="AQ99" s="6"/>
      <c r="AR99" s="6"/>
      <c r="AS99" s="6"/>
      <c r="AT99" s="6"/>
      <c r="AU99" s="6"/>
      <c r="BA99" s="24"/>
    </row>
    <row r="100" spans="1:53" s="5" customFormat="1" ht="9.75" customHeight="1" thickBot="1">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7"/>
      <c r="AL100" s="87"/>
      <c r="AM100" s="6"/>
      <c r="AN100" s="6"/>
      <c r="AO100" s="6"/>
      <c r="AP100" s="6"/>
      <c r="AQ100" s="6"/>
      <c r="AR100" s="6"/>
      <c r="AS100" s="6"/>
      <c r="AT100" s="6"/>
      <c r="AU100" s="6"/>
      <c r="BA100" s="24"/>
    </row>
    <row r="101" spans="1:53" s="22" customFormat="1" ht="18" customHeight="1">
      <c r="B101" s="984" t="s">
        <v>7</v>
      </c>
      <c r="C101" s="985"/>
      <c r="D101" s="985"/>
      <c r="E101" s="985"/>
      <c r="F101" s="986"/>
      <c r="G101" s="990"/>
      <c r="H101" s="990"/>
      <c r="I101" s="990"/>
      <c r="J101" s="990"/>
      <c r="K101" s="990"/>
      <c r="L101" s="990"/>
      <c r="M101" s="990"/>
      <c r="N101" s="990"/>
      <c r="O101" s="990"/>
      <c r="P101" s="990"/>
      <c r="Q101" s="990"/>
      <c r="R101" s="990"/>
      <c r="S101" s="990"/>
      <c r="T101" s="990"/>
      <c r="U101" s="990"/>
      <c r="V101" s="990"/>
      <c r="W101" s="990"/>
      <c r="X101" s="990"/>
      <c r="Y101" s="990"/>
      <c r="Z101" s="990"/>
      <c r="AA101" s="990"/>
      <c r="AB101" s="990"/>
      <c r="AC101" s="990"/>
      <c r="AD101" s="990"/>
      <c r="AE101" s="990"/>
      <c r="AF101" s="990"/>
      <c r="AG101" s="990"/>
      <c r="AH101" s="990"/>
      <c r="AI101" s="990"/>
      <c r="AJ101" s="990"/>
      <c r="AK101" s="991"/>
    </row>
    <row r="102" spans="1:53" s="22" customFormat="1" ht="18" customHeight="1" thickBot="1">
      <c r="B102" s="987"/>
      <c r="C102" s="988"/>
      <c r="D102" s="988"/>
      <c r="E102" s="988"/>
      <c r="F102" s="989"/>
      <c r="G102" s="992"/>
      <c r="H102" s="992"/>
      <c r="I102" s="992"/>
      <c r="J102" s="992"/>
      <c r="K102" s="992"/>
      <c r="L102" s="992"/>
      <c r="M102" s="992"/>
      <c r="N102" s="992"/>
      <c r="O102" s="992"/>
      <c r="P102" s="992"/>
      <c r="Q102" s="992"/>
      <c r="R102" s="992"/>
      <c r="S102" s="992"/>
      <c r="T102" s="992"/>
      <c r="U102" s="992"/>
      <c r="V102" s="992"/>
      <c r="W102" s="992"/>
      <c r="X102" s="992"/>
      <c r="Y102" s="992"/>
      <c r="Z102" s="992"/>
      <c r="AA102" s="992"/>
      <c r="AB102" s="992"/>
      <c r="AC102" s="992"/>
      <c r="AD102" s="992"/>
      <c r="AE102" s="992"/>
      <c r="AF102" s="992"/>
      <c r="AG102" s="992"/>
      <c r="AH102" s="992"/>
      <c r="AI102" s="992"/>
      <c r="AJ102" s="992"/>
      <c r="AK102" s="993"/>
    </row>
    <row r="103" spans="1:53" ht="9.9"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row>
    <row r="104" spans="1:53" ht="18" customHeight="1">
      <c r="B104" s="35" t="s">
        <v>62</v>
      </c>
      <c r="C104" s="36"/>
      <c r="D104" s="36"/>
      <c r="E104" s="36"/>
      <c r="F104" s="36"/>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row>
    <row r="105" spans="1:53" ht="27" customHeight="1">
      <c r="B105" s="794" t="s">
        <v>369</v>
      </c>
      <c r="C105" s="795"/>
      <c r="D105" s="795"/>
      <c r="E105" s="795"/>
      <c r="F105" s="796"/>
      <c r="G105" s="933" t="s">
        <v>223</v>
      </c>
      <c r="H105" s="934"/>
      <c r="I105" s="935"/>
      <c r="J105" s="1051" t="s">
        <v>63</v>
      </c>
      <c r="K105" s="1052"/>
      <c r="L105" s="1052"/>
      <c r="M105" s="1052"/>
      <c r="N105" s="1052"/>
      <c r="O105" s="807">
        <v>12</v>
      </c>
      <c r="P105" s="807"/>
      <c r="Q105" s="808" t="s">
        <v>556</v>
      </c>
      <c r="R105" s="808"/>
      <c r="S105" s="808"/>
      <c r="T105" s="808"/>
      <c r="U105" s="808"/>
      <c r="V105" s="808"/>
      <c r="W105" s="970" t="s">
        <v>581</v>
      </c>
      <c r="X105" s="971"/>
      <c r="Y105" s="971"/>
      <c r="Z105" s="971"/>
      <c r="AA105" s="971"/>
      <c r="AB105" s="971"/>
      <c r="AC105" s="971"/>
      <c r="AD105" s="971"/>
      <c r="AE105" s="971"/>
      <c r="AF105" s="971"/>
      <c r="AG105" s="971"/>
      <c r="AH105" s="971"/>
      <c r="AI105" s="971"/>
      <c r="AJ105" s="971"/>
      <c r="AK105" s="972"/>
    </row>
    <row r="106" spans="1:53" ht="24" customHeight="1">
      <c r="B106" s="794" t="s">
        <v>64</v>
      </c>
      <c r="C106" s="795"/>
      <c r="D106" s="795"/>
      <c r="E106" s="795"/>
      <c r="F106" s="796"/>
      <c r="G106" s="933" t="s">
        <v>77</v>
      </c>
      <c r="H106" s="934"/>
      <c r="I106" s="934"/>
      <c r="J106" s="934"/>
      <c r="K106" s="935"/>
      <c r="L106" s="976" t="s">
        <v>370</v>
      </c>
      <c r="M106" s="977"/>
      <c r="N106" s="977"/>
      <c r="O106" s="977"/>
      <c r="P106" s="977"/>
      <c r="Q106" s="977"/>
      <c r="R106" s="977"/>
      <c r="S106" s="977"/>
      <c r="T106" s="977"/>
      <c r="U106" s="977"/>
      <c r="V106" s="977"/>
      <c r="W106" s="977"/>
      <c r="X106" s="977"/>
      <c r="Y106" s="977"/>
      <c r="Z106" s="977"/>
      <c r="AA106" s="977"/>
      <c r="AB106" s="977"/>
      <c r="AC106" s="977"/>
      <c r="AD106" s="977"/>
      <c r="AE106" s="977"/>
      <c r="AF106" s="977"/>
      <c r="AG106" s="977"/>
      <c r="AH106" s="977"/>
      <c r="AI106" s="977"/>
      <c r="AJ106" s="977"/>
      <c r="AK106" s="978"/>
      <c r="AN106" s="18" t="s">
        <v>371</v>
      </c>
      <c r="AO106" s="18" t="s">
        <v>78</v>
      </c>
    </row>
    <row r="107" spans="1:53" ht="24" customHeight="1">
      <c r="B107" s="973"/>
      <c r="C107" s="974"/>
      <c r="D107" s="974"/>
      <c r="E107" s="974"/>
      <c r="F107" s="975"/>
      <c r="G107" s="979" t="s">
        <v>79</v>
      </c>
      <c r="H107" s="979"/>
      <c r="I107" s="979"/>
      <c r="J107" s="979" t="s">
        <v>372</v>
      </c>
      <c r="K107" s="979"/>
      <c r="L107" s="980" t="s">
        <v>582</v>
      </c>
      <c r="M107" s="980"/>
      <c r="N107" s="980"/>
      <c r="O107" s="980"/>
      <c r="P107" s="980"/>
      <c r="Q107" s="980"/>
      <c r="R107" s="980"/>
      <c r="S107" s="980"/>
      <c r="T107" s="980"/>
      <c r="U107" s="980"/>
      <c r="V107" s="980"/>
      <c r="W107" s="980"/>
      <c r="X107" s="980"/>
      <c r="Y107" s="980"/>
      <c r="Z107" s="980"/>
      <c r="AA107" s="980"/>
      <c r="AB107" s="980"/>
      <c r="AC107" s="980"/>
      <c r="AD107" s="980"/>
      <c r="AE107" s="980"/>
      <c r="AF107" s="980"/>
      <c r="AG107" s="980"/>
      <c r="AH107" s="980"/>
      <c r="AI107" s="980"/>
      <c r="AJ107" s="980"/>
      <c r="AK107" s="980"/>
    </row>
    <row r="108" spans="1:53" ht="24" customHeight="1">
      <c r="B108" s="973"/>
      <c r="C108" s="974"/>
      <c r="D108" s="974"/>
      <c r="E108" s="974"/>
      <c r="F108" s="975"/>
      <c r="G108" s="979"/>
      <c r="H108" s="979"/>
      <c r="I108" s="979"/>
      <c r="J108" s="979" t="s">
        <v>373</v>
      </c>
      <c r="K108" s="979"/>
      <c r="L108" s="980" t="s">
        <v>597</v>
      </c>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row>
    <row r="109" spans="1:53" ht="27.9" customHeight="1">
      <c r="B109" s="973"/>
      <c r="C109" s="974"/>
      <c r="D109" s="974"/>
      <c r="E109" s="974"/>
      <c r="F109" s="975"/>
      <c r="G109" s="979"/>
      <c r="H109" s="979"/>
      <c r="I109" s="979"/>
      <c r="J109" s="979" t="s">
        <v>374</v>
      </c>
      <c r="K109" s="979"/>
      <c r="L109" s="1046" t="s">
        <v>596</v>
      </c>
      <c r="M109" s="1047"/>
      <c r="N109" s="1047"/>
      <c r="O109" s="1047"/>
      <c r="P109" s="1047"/>
      <c r="Q109" s="1048" t="s">
        <v>375</v>
      </c>
      <c r="R109" s="1049"/>
      <c r="S109" s="1049"/>
      <c r="T109" s="1049"/>
      <c r="U109" s="1049"/>
      <c r="V109" s="1049"/>
      <c r="W109" s="1049"/>
      <c r="X109" s="1049"/>
      <c r="Y109" s="1049"/>
      <c r="Z109" s="1049"/>
      <c r="AA109" s="1049"/>
      <c r="AB109" s="1049"/>
      <c r="AC109" s="1049"/>
      <c r="AD109" s="1049"/>
      <c r="AE109" s="1049"/>
      <c r="AF109" s="1049"/>
      <c r="AG109" s="1049"/>
      <c r="AH109" s="1049"/>
      <c r="AI109" s="1049"/>
      <c r="AJ109" s="1049"/>
      <c r="AK109" s="1050"/>
    </row>
    <row r="110" spans="1:53" ht="21.9" customHeight="1">
      <c r="B110" s="794" t="s">
        <v>376</v>
      </c>
      <c r="C110" s="795"/>
      <c r="D110" s="795"/>
      <c r="E110" s="795"/>
      <c r="F110" s="796"/>
      <c r="G110" s="933" t="s">
        <v>93</v>
      </c>
      <c r="H110" s="934"/>
      <c r="I110" s="934"/>
      <c r="J110" s="934"/>
      <c r="K110" s="935"/>
      <c r="L110" s="1027" t="s">
        <v>176</v>
      </c>
      <c r="M110" s="1027"/>
      <c r="N110" s="1027"/>
      <c r="O110" s="1027"/>
      <c r="P110" s="1027"/>
      <c r="Q110" s="1027"/>
      <c r="R110" s="1027"/>
      <c r="S110" s="1027"/>
      <c r="T110" s="1027"/>
      <c r="U110" s="1027"/>
      <c r="V110" s="1027"/>
      <c r="W110" s="1027"/>
      <c r="X110" s="1027"/>
      <c r="Y110" s="1027"/>
      <c r="Z110" s="1027"/>
      <c r="AA110" s="1027"/>
      <c r="AB110" s="1027"/>
      <c r="AC110" s="1027"/>
      <c r="AD110" s="1027"/>
      <c r="AE110" s="1027"/>
      <c r="AF110" s="1027"/>
      <c r="AG110" s="1027"/>
      <c r="AH110" s="1027"/>
      <c r="AI110" s="1027"/>
      <c r="AJ110" s="1027"/>
      <c r="AK110" s="1027"/>
    </row>
    <row r="111" spans="1:53" ht="30" customHeight="1">
      <c r="B111" s="1024"/>
      <c r="C111" s="1025"/>
      <c r="D111" s="1025"/>
      <c r="E111" s="1025"/>
      <c r="F111" s="1026"/>
      <c r="G111" s="933" t="s">
        <v>94</v>
      </c>
      <c r="H111" s="934"/>
      <c r="I111" s="934"/>
      <c r="J111" s="934"/>
      <c r="K111" s="935"/>
      <c r="L111" s="1028" t="s">
        <v>177</v>
      </c>
      <c r="M111" s="1029"/>
      <c r="N111" s="1029"/>
      <c r="O111" s="1029"/>
      <c r="P111" s="1029"/>
      <c r="Q111" s="1029"/>
      <c r="R111" s="1029"/>
      <c r="S111" s="1029"/>
      <c r="T111" s="1029"/>
      <c r="U111" s="1029"/>
      <c r="V111" s="1029"/>
      <c r="W111" s="1029"/>
      <c r="X111" s="1029"/>
      <c r="Y111" s="1029"/>
      <c r="Z111" s="1029"/>
      <c r="AA111" s="1029"/>
      <c r="AB111" s="1029"/>
      <c r="AC111" s="1029"/>
      <c r="AD111" s="1029"/>
      <c r="AE111" s="1029"/>
      <c r="AF111" s="1029"/>
      <c r="AG111" s="1029"/>
      <c r="AH111" s="1029"/>
      <c r="AI111" s="1029"/>
      <c r="AJ111" s="1029"/>
      <c r="AK111" s="1029"/>
    </row>
    <row r="112" spans="1:53" s="22" customFormat="1" ht="18" customHeight="1">
      <c r="B112" s="38"/>
      <c r="C112" s="39"/>
      <c r="D112" s="39"/>
      <c r="E112" s="39"/>
      <c r="F112" s="39"/>
      <c r="G112" s="40"/>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43" s="22" customFormat="1" ht="18" customHeight="1">
      <c r="B113" s="23" t="s">
        <v>558</v>
      </c>
      <c r="C113" s="17"/>
      <c r="D113" s="17"/>
      <c r="E113" s="17"/>
      <c r="F113" s="17"/>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row>
    <row r="114" spans="1:43" ht="24.9" customHeight="1">
      <c r="A114" s="42"/>
      <c r="B114" s="949" t="s">
        <v>8</v>
      </c>
      <c r="C114" s="950"/>
      <c r="D114" s="950"/>
      <c r="E114" s="951"/>
      <c r="F114" s="941" t="s">
        <v>587</v>
      </c>
      <c r="G114" s="942"/>
      <c r="H114" s="933" t="s">
        <v>377</v>
      </c>
      <c r="I114" s="934"/>
      <c r="J114" s="935"/>
      <c r="K114" s="947"/>
      <c r="L114" s="947"/>
      <c r="M114" s="947"/>
      <c r="N114" s="947"/>
      <c r="O114" s="947"/>
      <c r="P114" s="947"/>
      <c r="Q114" s="947"/>
      <c r="R114" s="947"/>
      <c r="S114" s="947"/>
      <c r="T114" s="947"/>
      <c r="U114" s="947"/>
      <c r="V114" s="947"/>
      <c r="W114" s="947"/>
      <c r="X114" s="947"/>
      <c r="Y114" s="947"/>
      <c r="Z114" s="947"/>
      <c r="AA114" s="947"/>
      <c r="AB114" s="947"/>
      <c r="AC114" s="947"/>
      <c r="AD114" s="947"/>
      <c r="AE114" s="947"/>
      <c r="AF114" s="947"/>
      <c r="AG114" s="947"/>
      <c r="AH114" s="947"/>
      <c r="AI114" s="947"/>
      <c r="AJ114" s="947"/>
      <c r="AK114" s="948"/>
      <c r="AL114" s="42"/>
    </row>
    <row r="115" spans="1:43" ht="24.9" customHeight="1">
      <c r="A115" s="42"/>
      <c r="B115" s="952"/>
      <c r="C115" s="953"/>
      <c r="D115" s="953"/>
      <c r="E115" s="954"/>
      <c r="F115" s="943"/>
      <c r="G115" s="944"/>
      <c r="H115" s="933" t="s">
        <v>65</v>
      </c>
      <c r="I115" s="934"/>
      <c r="J115" s="935"/>
      <c r="K115" s="933" t="s">
        <v>66</v>
      </c>
      <c r="L115" s="935"/>
      <c r="M115" s="930"/>
      <c r="N115" s="931"/>
      <c r="O115" s="931"/>
      <c r="P115" s="931"/>
      <c r="Q115" s="931"/>
      <c r="R115" s="931"/>
      <c r="S115" s="932"/>
      <c r="T115" s="933" t="s">
        <v>67</v>
      </c>
      <c r="U115" s="934"/>
      <c r="V115" s="935"/>
      <c r="W115" s="930"/>
      <c r="X115" s="931"/>
      <c r="Y115" s="931"/>
      <c r="Z115" s="931"/>
      <c r="AA115" s="931"/>
      <c r="AB115" s="931"/>
      <c r="AC115" s="931"/>
      <c r="AD115" s="932"/>
      <c r="AE115" s="933" t="s">
        <v>68</v>
      </c>
      <c r="AF115" s="935"/>
      <c r="AG115" s="967"/>
      <c r="AH115" s="968"/>
      <c r="AI115" s="968"/>
      <c r="AJ115" s="968"/>
      <c r="AK115" s="969"/>
      <c r="AL115" s="42"/>
    </row>
    <row r="116" spans="1:43" ht="24.9" customHeight="1">
      <c r="A116" s="42"/>
      <c r="B116" s="952"/>
      <c r="C116" s="953"/>
      <c r="D116" s="953"/>
      <c r="E116" s="954"/>
      <c r="F116" s="945"/>
      <c r="G116" s="946"/>
      <c r="H116" s="933"/>
      <c r="I116" s="934"/>
      <c r="J116" s="935"/>
      <c r="K116" s="933" t="s">
        <v>69</v>
      </c>
      <c r="L116" s="935"/>
      <c r="M116" s="930"/>
      <c r="N116" s="931"/>
      <c r="O116" s="931"/>
      <c r="P116" s="931"/>
      <c r="Q116" s="931"/>
      <c r="R116" s="931"/>
      <c r="S116" s="931"/>
      <c r="T116" s="931"/>
      <c r="U116" s="931"/>
      <c r="V116" s="931"/>
      <c r="W116" s="931"/>
      <c r="X116" s="931"/>
      <c r="Y116" s="931"/>
      <c r="Z116" s="931"/>
      <c r="AA116" s="931"/>
      <c r="AB116" s="931"/>
      <c r="AC116" s="931"/>
      <c r="AD116" s="931"/>
      <c r="AE116" s="931"/>
      <c r="AF116" s="931"/>
      <c r="AG116" s="931"/>
      <c r="AH116" s="931"/>
      <c r="AI116" s="931"/>
      <c r="AJ116" s="931"/>
      <c r="AK116" s="932"/>
      <c r="AL116" s="42"/>
    </row>
    <row r="117" spans="1:43" ht="24.75" customHeight="1">
      <c r="B117" s="949" t="s">
        <v>378</v>
      </c>
      <c r="C117" s="950"/>
      <c r="D117" s="950"/>
      <c r="E117" s="951"/>
      <c r="F117" s="958" t="s">
        <v>586</v>
      </c>
      <c r="G117" s="959"/>
      <c r="H117" s="959"/>
      <c r="I117" s="959"/>
      <c r="J117" s="960"/>
      <c r="K117" s="933" t="s">
        <v>80</v>
      </c>
      <c r="L117" s="935"/>
      <c r="M117" s="964" t="s">
        <v>81</v>
      </c>
      <c r="N117" s="965"/>
      <c r="O117" s="965"/>
      <c r="P117" s="965"/>
      <c r="Q117" s="965"/>
      <c r="R117" s="965"/>
      <c r="S117" s="966"/>
      <c r="T117" s="933" t="s">
        <v>205</v>
      </c>
      <c r="U117" s="935"/>
      <c r="V117" s="936" t="s">
        <v>379</v>
      </c>
      <c r="W117" s="937"/>
      <c r="X117" s="937"/>
      <c r="Y117" s="937"/>
      <c r="Z117" s="937"/>
      <c r="AA117" s="937"/>
      <c r="AB117" s="937"/>
      <c r="AC117" s="937"/>
      <c r="AD117" s="937"/>
      <c r="AE117" s="937"/>
      <c r="AF117" s="937"/>
      <c r="AG117" s="937"/>
      <c r="AH117" s="937"/>
      <c r="AI117" s="937"/>
      <c r="AJ117" s="937"/>
      <c r="AK117" s="938"/>
      <c r="AL117" s="42"/>
      <c r="AN117" s="18" t="s">
        <v>81</v>
      </c>
      <c r="AO117" s="18" t="s">
        <v>82</v>
      </c>
      <c r="AP117" s="18" t="s">
        <v>380</v>
      </c>
      <c r="AQ117" s="18" t="s">
        <v>84</v>
      </c>
    </row>
    <row r="118" spans="1:43" ht="20.149999999999999" customHeight="1">
      <c r="B118" s="955"/>
      <c r="C118" s="956"/>
      <c r="D118" s="956"/>
      <c r="E118" s="957"/>
      <c r="F118" s="961"/>
      <c r="G118" s="962"/>
      <c r="H118" s="962"/>
      <c r="I118" s="962"/>
      <c r="J118" s="963"/>
      <c r="K118" s="44" t="s">
        <v>4</v>
      </c>
      <c r="L118" s="939" t="s">
        <v>85</v>
      </c>
      <c r="M118" s="939"/>
      <c r="N118" s="939"/>
      <c r="O118" s="939"/>
      <c r="P118" s="939"/>
      <c r="Q118" s="939"/>
      <c r="R118" s="939"/>
      <c r="S118" s="939"/>
      <c r="T118" s="939"/>
      <c r="U118" s="939"/>
      <c r="V118" s="939"/>
      <c r="W118" s="939"/>
      <c r="X118" s="939"/>
      <c r="Y118" s="939"/>
      <c r="Z118" s="939"/>
      <c r="AA118" s="939"/>
      <c r="AB118" s="939"/>
      <c r="AC118" s="939"/>
      <c r="AD118" s="939"/>
      <c r="AE118" s="939"/>
      <c r="AF118" s="939"/>
      <c r="AG118" s="939"/>
      <c r="AH118" s="939"/>
      <c r="AI118" s="939"/>
      <c r="AJ118" s="939"/>
      <c r="AK118" s="940"/>
      <c r="AL118" s="42"/>
    </row>
    <row r="119" spans="1:43" s="22" customFormat="1" ht="24" customHeight="1">
      <c r="B119" s="921" t="s">
        <v>9</v>
      </c>
      <c r="C119" s="922"/>
      <c r="D119" s="922"/>
      <c r="E119" s="923"/>
      <c r="F119" s="924" t="s">
        <v>10</v>
      </c>
      <c r="G119" s="925"/>
      <c r="H119" s="925"/>
      <c r="I119" s="925"/>
      <c r="J119" s="926"/>
      <c r="K119" s="927"/>
      <c r="L119" s="928"/>
      <c r="M119" s="928"/>
      <c r="N119" s="928"/>
      <c r="O119" s="928"/>
      <c r="P119" s="928"/>
      <c r="Q119" s="928"/>
      <c r="R119" s="928"/>
      <c r="S119" s="928"/>
      <c r="T119" s="928"/>
      <c r="U119" s="928"/>
      <c r="V119" s="928"/>
      <c r="W119" s="928"/>
      <c r="X119" s="928"/>
      <c r="Y119" s="928"/>
      <c r="Z119" s="928"/>
      <c r="AA119" s="928"/>
      <c r="AB119" s="928"/>
      <c r="AC119" s="928"/>
      <c r="AD119" s="928"/>
      <c r="AE119" s="928"/>
      <c r="AF119" s="928"/>
      <c r="AG119" s="928"/>
      <c r="AH119" s="928"/>
      <c r="AI119" s="928"/>
      <c r="AJ119" s="928"/>
      <c r="AK119" s="929"/>
    </row>
    <row r="120" spans="1:43" ht="27" customHeight="1">
      <c r="B120" s="45"/>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row>
    <row r="121" spans="1:43" ht="12" customHeight="1">
      <c r="B121" s="14" t="s">
        <v>178</v>
      </c>
      <c r="C121" s="14"/>
      <c r="D121" s="14"/>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row>
    <row r="122" spans="1:43" ht="12" customHeight="1">
      <c r="B122" s="14"/>
      <c r="C122" s="14" t="s">
        <v>207</v>
      </c>
      <c r="D122" s="14"/>
      <c r="E122" s="175"/>
      <c r="F122" s="175"/>
      <c r="G122" s="175"/>
      <c r="H122" s="14" t="s">
        <v>225</v>
      </c>
      <c r="I122" s="175"/>
      <c r="J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row>
    <row r="123" spans="1:43" ht="12" customHeight="1">
      <c r="B123" s="14"/>
      <c r="C123" s="14" t="s">
        <v>381</v>
      </c>
      <c r="D123" s="14"/>
      <c r="E123" s="175"/>
      <c r="F123" s="175"/>
      <c r="G123" s="175"/>
      <c r="H123" s="14" t="s">
        <v>532</v>
      </c>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row>
    <row r="124" spans="1:43" ht="12" customHeight="1">
      <c r="B124" s="14"/>
      <c r="C124" s="14" t="s">
        <v>210</v>
      </c>
      <c r="D124" s="14"/>
      <c r="E124" s="175"/>
      <c r="F124" s="175"/>
      <c r="G124" s="175"/>
      <c r="H124" s="14" t="s">
        <v>215</v>
      </c>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row>
    <row r="125" spans="1:43" ht="12" customHeight="1">
      <c r="B125" s="14"/>
      <c r="C125" s="14" t="s">
        <v>211</v>
      </c>
      <c r="D125" s="14"/>
      <c r="E125" s="175"/>
      <c r="F125" s="175"/>
      <c r="G125" s="175"/>
      <c r="H125" s="14" t="s">
        <v>533</v>
      </c>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row>
    <row r="126" spans="1:43" ht="12" customHeight="1">
      <c r="B126" s="14"/>
      <c r="C126" s="14"/>
      <c r="D126" s="14"/>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row>
    <row r="127" spans="1:43" ht="12" customHeight="1">
      <c r="B127" s="14" t="s">
        <v>218</v>
      </c>
      <c r="C127" s="4"/>
      <c r="D127" s="4"/>
      <c r="E127" s="175"/>
      <c r="F127" s="175"/>
      <c r="G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row>
    <row r="128" spans="1:43" ht="12" customHeight="1">
      <c r="B128" s="14"/>
      <c r="C128" s="14" t="s">
        <v>179</v>
      </c>
      <c r="D128" s="14"/>
      <c r="E128" s="175"/>
      <c r="F128" s="175"/>
      <c r="G128" s="175"/>
      <c r="H128" s="14" t="s">
        <v>217</v>
      </c>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row>
    <row r="129" spans="2:37" ht="12" customHeight="1">
      <c r="B129" s="14"/>
      <c r="C129" s="14"/>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row>
    <row r="130" spans="2:37" ht="12" customHeight="1">
      <c r="B130" s="14"/>
      <c r="C130" s="4"/>
      <c r="D130" s="4"/>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row>
  </sheetData>
  <mergeCells count="241">
    <mergeCell ref="B119:E119"/>
    <mergeCell ref="F119:J119"/>
    <mergeCell ref="K119:AK119"/>
    <mergeCell ref="AG115:AK115"/>
    <mergeCell ref="K116:L116"/>
    <mergeCell ref="M116:AK116"/>
    <mergeCell ref="B117:E118"/>
    <mergeCell ref="F117:J118"/>
    <mergeCell ref="K117:L117"/>
    <mergeCell ref="M117:S117"/>
    <mergeCell ref="T117:U117"/>
    <mergeCell ref="V117:AK117"/>
    <mergeCell ref="L118:AK118"/>
    <mergeCell ref="B114:E116"/>
    <mergeCell ref="F114:G116"/>
    <mergeCell ref="H114:J114"/>
    <mergeCell ref="K114:AK114"/>
    <mergeCell ref="H115:J116"/>
    <mergeCell ref="K115:L115"/>
    <mergeCell ref="M115:S115"/>
    <mergeCell ref="T115:V115"/>
    <mergeCell ref="W115:AD115"/>
    <mergeCell ref="AE115:AF115"/>
    <mergeCell ref="Q109:AK109"/>
    <mergeCell ref="B110:F111"/>
    <mergeCell ref="G110:K110"/>
    <mergeCell ref="L110:AK110"/>
    <mergeCell ref="G111:K111"/>
    <mergeCell ref="L111:AK111"/>
    <mergeCell ref="B106:F109"/>
    <mergeCell ref="G106:K106"/>
    <mergeCell ref="L106:AK106"/>
    <mergeCell ref="G107:I109"/>
    <mergeCell ref="J107:K107"/>
    <mergeCell ref="L107:AK107"/>
    <mergeCell ref="J108:K108"/>
    <mergeCell ref="L108:AK108"/>
    <mergeCell ref="J109:K109"/>
    <mergeCell ref="L109:P109"/>
    <mergeCell ref="C98:AK98"/>
    <mergeCell ref="C99:AK99"/>
    <mergeCell ref="B101:F102"/>
    <mergeCell ref="G101:AK102"/>
    <mergeCell ref="B105:F105"/>
    <mergeCell ref="G105:I105"/>
    <mergeCell ref="J105:N105"/>
    <mergeCell ref="O105:P105"/>
    <mergeCell ref="Q105:V105"/>
    <mergeCell ref="W105:AK105"/>
    <mergeCell ref="J96:M96"/>
    <mergeCell ref="N96:Q96"/>
    <mergeCell ref="R96:AA96"/>
    <mergeCell ref="AB96:AK96"/>
    <mergeCell ref="J97:M97"/>
    <mergeCell ref="N97:Q97"/>
    <mergeCell ref="R97:AA97"/>
    <mergeCell ref="AB97:AK97"/>
    <mergeCell ref="J94:M94"/>
    <mergeCell ref="N94:Q94"/>
    <mergeCell ref="R94:AA94"/>
    <mergeCell ref="AB94:AK94"/>
    <mergeCell ref="J95:M95"/>
    <mergeCell ref="N95:Q95"/>
    <mergeCell ref="R95:AA95"/>
    <mergeCell ref="AB95:AK95"/>
    <mergeCell ref="B87:B97"/>
    <mergeCell ref="C87:H97"/>
    <mergeCell ref="J87:M87"/>
    <mergeCell ref="N87:Q87"/>
    <mergeCell ref="R87:AA87"/>
    <mergeCell ref="AB87:AK87"/>
    <mergeCell ref="J88:M88"/>
    <mergeCell ref="N88:Q88"/>
    <mergeCell ref="J92:M92"/>
    <mergeCell ref="N92:Q92"/>
    <mergeCell ref="R92:AA92"/>
    <mergeCell ref="AB92:AK92"/>
    <mergeCell ref="J93:M93"/>
    <mergeCell ref="N93:Q93"/>
    <mergeCell ref="R93:AA93"/>
    <mergeCell ref="AB93:AK93"/>
    <mergeCell ref="J90:M90"/>
    <mergeCell ref="N90:Q90"/>
    <mergeCell ref="R90:AA90"/>
    <mergeCell ref="AB90:AK90"/>
    <mergeCell ref="J91:M91"/>
    <mergeCell ref="N91:Q91"/>
    <mergeCell ref="R91:AA91"/>
    <mergeCell ref="AB91:AK91"/>
    <mergeCell ref="M78:AA79"/>
    <mergeCell ref="K79:L79"/>
    <mergeCell ref="R88:AA88"/>
    <mergeCell ref="AB88:AK88"/>
    <mergeCell ref="J89:M89"/>
    <mergeCell ref="N89:Q89"/>
    <mergeCell ref="R89:AA89"/>
    <mergeCell ref="AB89:AK89"/>
    <mergeCell ref="C84:AK84"/>
    <mergeCell ref="C85:AK85"/>
    <mergeCell ref="C69:AK69"/>
    <mergeCell ref="C70:AK70"/>
    <mergeCell ref="B73:B83"/>
    <mergeCell ref="C73:H83"/>
    <mergeCell ref="J73:L73"/>
    <mergeCell ref="M73:AA73"/>
    <mergeCell ref="I74:I75"/>
    <mergeCell ref="K74:L74"/>
    <mergeCell ref="M74:AA75"/>
    <mergeCell ref="K75:L75"/>
    <mergeCell ref="I80:I81"/>
    <mergeCell ref="K80:L80"/>
    <mergeCell ref="M80:AA81"/>
    <mergeCell ref="K81:L81"/>
    <mergeCell ref="I82:I83"/>
    <mergeCell ref="K82:L82"/>
    <mergeCell ref="M82:AA83"/>
    <mergeCell ref="K83:L83"/>
    <mergeCell ref="I76:I77"/>
    <mergeCell ref="K76:L76"/>
    <mergeCell ref="M76:AA77"/>
    <mergeCell ref="K77:L77"/>
    <mergeCell ref="I78:I79"/>
    <mergeCell ref="K78:L78"/>
    <mergeCell ref="N63:AK63"/>
    <mergeCell ref="N64:AK64"/>
    <mergeCell ref="I65:M66"/>
    <mergeCell ref="N65:AK65"/>
    <mergeCell ref="N66:AK66"/>
    <mergeCell ref="I67:M68"/>
    <mergeCell ref="O67:AK67"/>
    <mergeCell ref="O68:AK68"/>
    <mergeCell ref="B58:B68"/>
    <mergeCell ref="C58:H68"/>
    <mergeCell ref="I58:M60"/>
    <mergeCell ref="O58:AK58"/>
    <mergeCell ref="O59:AK59"/>
    <mergeCell ref="O60:AK60"/>
    <mergeCell ref="I61:M62"/>
    <mergeCell ref="N61:AK61"/>
    <mergeCell ref="N62:AK62"/>
    <mergeCell ref="I63:M64"/>
    <mergeCell ref="K48:L48"/>
    <mergeCell ref="C51:AK51"/>
    <mergeCell ref="C52:AK52"/>
    <mergeCell ref="C53:AK53"/>
    <mergeCell ref="B55:B56"/>
    <mergeCell ref="C55:H56"/>
    <mergeCell ref="I55:O55"/>
    <mergeCell ref="P55:V55"/>
    <mergeCell ref="I56:O56"/>
    <mergeCell ref="P56:V56"/>
    <mergeCell ref="C42:AK42"/>
    <mergeCell ref="B44:B50"/>
    <mergeCell ref="C44:H50"/>
    <mergeCell ref="J44:L44"/>
    <mergeCell ref="M44:T44"/>
    <mergeCell ref="U44:AE44"/>
    <mergeCell ref="AF44:AK44"/>
    <mergeCell ref="I45:I46"/>
    <mergeCell ref="K45:L45"/>
    <mergeCell ref="M45:T46"/>
    <mergeCell ref="I49:I50"/>
    <mergeCell ref="K49:L49"/>
    <mergeCell ref="M49:T50"/>
    <mergeCell ref="U49:AE50"/>
    <mergeCell ref="AF49:AK50"/>
    <mergeCell ref="K50:L50"/>
    <mergeCell ref="U45:AE46"/>
    <mergeCell ref="AF45:AK46"/>
    <mergeCell ref="K46:L46"/>
    <mergeCell ref="I47:I48"/>
    <mergeCell ref="K47:L47"/>
    <mergeCell ref="M47:T48"/>
    <mergeCell ref="U47:AE48"/>
    <mergeCell ref="AF47:AK48"/>
    <mergeCell ref="AI35:AK35"/>
    <mergeCell ref="J36:N36"/>
    <mergeCell ref="AI36:AK37"/>
    <mergeCell ref="J37:N37"/>
    <mergeCell ref="C38:AK38"/>
    <mergeCell ref="B40:B41"/>
    <mergeCell ref="C40:H41"/>
    <mergeCell ref="J40:AC40"/>
    <mergeCell ref="J41:AC41"/>
    <mergeCell ref="B34:B37"/>
    <mergeCell ref="C34:H37"/>
    <mergeCell ref="I34:N34"/>
    <mergeCell ref="O34:T34"/>
    <mergeCell ref="U34:Z34"/>
    <mergeCell ref="AA34:AG34"/>
    <mergeCell ref="J35:N35"/>
    <mergeCell ref="O35:T37"/>
    <mergeCell ref="U35:Z37"/>
    <mergeCell ref="AA35:AG37"/>
    <mergeCell ref="C29:W29"/>
    <mergeCell ref="C30:W30"/>
    <mergeCell ref="AF30:AK31"/>
    <mergeCell ref="C32:H32"/>
    <mergeCell ref="I32:W32"/>
    <mergeCell ref="AF32:AK32"/>
    <mergeCell ref="C25:AK25"/>
    <mergeCell ref="B27:B28"/>
    <mergeCell ref="C27:H28"/>
    <mergeCell ref="I27:Q27"/>
    <mergeCell ref="R27:Z27"/>
    <mergeCell ref="AA27:AI27"/>
    <mergeCell ref="I28:Q28"/>
    <mergeCell ref="R28:Z28"/>
    <mergeCell ref="AA28:AI28"/>
    <mergeCell ref="B20:B21"/>
    <mergeCell ref="C20:Q20"/>
    <mergeCell ref="D21:H21"/>
    <mergeCell ref="I21:Q21"/>
    <mergeCell ref="C22:AK22"/>
    <mergeCell ref="C24:H24"/>
    <mergeCell ref="E14:G14"/>
    <mergeCell ref="I14:N14"/>
    <mergeCell ref="E15:G17"/>
    <mergeCell ref="I15:N15"/>
    <mergeCell ref="AI15:AK15"/>
    <mergeCell ref="I16:N16"/>
    <mergeCell ref="AI16:AK16"/>
    <mergeCell ref="I17:N17"/>
    <mergeCell ref="I10:N10"/>
    <mergeCell ref="AI10:AK10"/>
    <mergeCell ref="E11:G13"/>
    <mergeCell ref="I11:N11"/>
    <mergeCell ref="AI11:AK11"/>
    <mergeCell ref="I12:N12"/>
    <mergeCell ref="AI12:AK12"/>
    <mergeCell ref="I13:N13"/>
    <mergeCell ref="B4:J4"/>
    <mergeCell ref="L4:P4"/>
    <mergeCell ref="Q4:AJ4"/>
    <mergeCell ref="B8:D17"/>
    <mergeCell ref="E8:N8"/>
    <mergeCell ref="O8:Y8"/>
    <mergeCell ref="Z8:AK8"/>
    <mergeCell ref="E9:G10"/>
    <mergeCell ref="I9:N9"/>
    <mergeCell ref="AI9:AK9"/>
  </mergeCells>
  <phoneticPr fontId="4"/>
  <conditionalFormatting sqref="L106:AK106">
    <cfRule type="cellIs" dxfId="49" priority="26" operator="equal">
      <formula>""</formula>
    </cfRule>
  </conditionalFormatting>
  <conditionalFormatting sqref="L110:AK110">
    <cfRule type="cellIs" dxfId="48" priority="25" operator="equal">
      <formula>""</formula>
    </cfRule>
  </conditionalFormatting>
  <conditionalFormatting sqref="L111:AK111">
    <cfRule type="cellIs" dxfId="47" priority="24" operator="equal">
      <formula>""</formula>
    </cfRule>
  </conditionalFormatting>
  <conditionalFormatting sqref="R27:AI28">
    <cfRule type="expression" dxfId="46" priority="23">
      <formula>OR($H$10="■",COUNTIF($H$16:$H$17,"■")&gt;0)</formula>
    </cfRule>
  </conditionalFormatting>
  <conditionalFormatting sqref="I34:N35 U34:AG37 I37:N37 I36:J36">
    <cfRule type="expression" dxfId="45" priority="22">
      <formula>$H$10="■"</formula>
    </cfRule>
  </conditionalFormatting>
  <conditionalFormatting sqref="I61:AK68">
    <cfRule type="expression" dxfId="44" priority="21">
      <formula>$N$58="■"</formula>
    </cfRule>
  </conditionalFormatting>
  <conditionalFormatting sqref="I63:AK68">
    <cfRule type="expression" dxfId="43" priority="20">
      <formula>$N$59="■"</formula>
    </cfRule>
  </conditionalFormatting>
  <conditionalFormatting sqref="I61:AK62">
    <cfRule type="expression" dxfId="42" priority="19">
      <formula>$N$60="■"</formula>
    </cfRule>
  </conditionalFormatting>
  <conditionalFormatting sqref="N88:Q97">
    <cfRule type="expression" dxfId="41" priority="18">
      <formula>VLOOKUP($J88,$AN$88:$AO$99,2,FALSE)</formula>
    </cfRule>
  </conditionalFormatting>
  <conditionalFormatting sqref="B22:AK22">
    <cfRule type="expression" dxfId="40" priority="17">
      <formula>$H$13="■"</formula>
    </cfRule>
  </conditionalFormatting>
  <conditionalFormatting sqref="B42:AK42">
    <cfRule type="expression" dxfId="39" priority="16">
      <formula>$H$10="■"</formula>
    </cfRule>
  </conditionalFormatting>
  <conditionalFormatting sqref="I24:Q24">
    <cfRule type="expression" dxfId="38" priority="15">
      <formula>OR(COUNTIF($H$11:$H$12,"■")&gt;0,COUNTIF($H$14:$H$17,"■")&gt;0)</formula>
    </cfRule>
  </conditionalFormatting>
  <conditionalFormatting sqref="I28:AI28">
    <cfRule type="expression" dxfId="37" priority="14">
      <formula>COUNTIF($H$11:$H$14,"■")&gt;0</formula>
    </cfRule>
  </conditionalFormatting>
  <conditionalFormatting sqref="I32:W32 I56:V56 N58:AK68 I88:AK97">
    <cfRule type="expression" dxfId="36" priority="13">
      <formula>OR(COUNTIF($H$10:$H$13,"■")&gt;0,COUNTIF($H$16,"■")&gt;0)</formula>
    </cfRule>
  </conditionalFormatting>
  <conditionalFormatting sqref="I35:AG35 I37:AG37 I36:J36 O36:AG36">
    <cfRule type="expression" dxfId="35" priority="12">
      <formula>OR(COUNTIF($H$11:$H$14,"■")&gt;0,COUNTIF($H$16:$H$17,"■")&gt;0)</formula>
    </cfRule>
  </conditionalFormatting>
  <conditionalFormatting sqref="I40:AC41">
    <cfRule type="expression" dxfId="34" priority="11">
      <formula>OR($H$9="■",COUNTIF($H$11:$H$17,"■")&gt;0)</formula>
    </cfRule>
  </conditionalFormatting>
  <conditionalFormatting sqref="I45:AK50">
    <cfRule type="expression" dxfId="33" priority="10">
      <formula>AND($H$11&lt;&gt;"■",OR(COUNTIF($H$12:$H$14,"■")&gt;0,$H$17="■"))</formula>
    </cfRule>
  </conditionalFormatting>
  <conditionalFormatting sqref="H9:I17 O9:AK17">
    <cfRule type="expression" dxfId="32" priority="9">
      <formula>$AO9=""</formula>
    </cfRule>
  </conditionalFormatting>
  <conditionalFormatting sqref="B84:AK85">
    <cfRule type="expression" dxfId="31" priority="8">
      <formula>AND($U$35=$AQ$34,$AA$35=$AR$35)</formula>
    </cfRule>
  </conditionalFormatting>
  <conditionalFormatting sqref="C99:AK99">
    <cfRule type="expression" dxfId="30" priority="7">
      <formula>$AA$35=$AR$34</formula>
    </cfRule>
  </conditionalFormatting>
  <conditionalFormatting sqref="M117">
    <cfRule type="cellIs" dxfId="29" priority="6" operator="equal">
      <formula>""</formula>
    </cfRule>
  </conditionalFormatting>
  <conditionalFormatting sqref="V117:AK117">
    <cfRule type="cellIs" dxfId="28" priority="5" operator="equal">
      <formula>""</formula>
    </cfRule>
  </conditionalFormatting>
  <conditionalFormatting sqref="I74:AA83">
    <cfRule type="expression" dxfId="27" priority="27">
      <formula>OR(AND($H$11&lt;&gt;"■",COUNTIF($H$12:$H$14,"■")&gt;0),$H$17="■")</formula>
    </cfRule>
    <cfRule type="expression" dxfId="26" priority="28">
      <formula>OR($U$35=$AQ$36,$AA$35=$AR$34)</formula>
    </cfRule>
  </conditionalFormatting>
  <conditionalFormatting sqref="N58:AK68">
    <cfRule type="expression" dxfId="25" priority="4">
      <formula>AND($I$35&lt;&gt;"■",COUNTIF($I$35:$I$37,"■")&gt;0)</formula>
    </cfRule>
  </conditionalFormatting>
  <conditionalFormatting sqref="I56:V56 N58:AK68 I88:AK97">
    <cfRule type="expression" dxfId="24" priority="3">
      <formula>OR($H$14="■",$H$17="■")</formula>
    </cfRule>
  </conditionalFormatting>
  <conditionalFormatting sqref="AF45:AK50">
    <cfRule type="expression" dxfId="23" priority="2">
      <formula>$J46="■"</formula>
    </cfRule>
  </conditionalFormatting>
  <dataValidations count="16">
    <dataValidation type="list" allowBlank="1" showInputMessage="1" showErrorMessage="1" sqref="K118 I40:I41 AF45:AK50 I35" xr:uid="{00000000-0002-0000-0900-000000000000}">
      <formula1>"□,■"</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AA28:AI28" xr:uid="{00000000-0002-0000-0900-000001000000}">
      <formula1>AO29</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R28:Z28" xr:uid="{00000000-0002-0000-0900-000002000000}">
      <formula1>AO28</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I28:Q28" xr:uid="{00000000-0002-0000-0900-000003000000}">
      <formula1>AO27</formula1>
    </dataValidation>
    <dataValidation type="list" allowBlank="1" showInputMessage="1" showErrorMessage="1" sqref="J45:J50 J74:J83 N58:N60 H9:H17" xr:uid="{00000000-0002-0000-0900-000004000000}">
      <formula1>$AN9:$AO9</formula1>
    </dataValidation>
    <dataValidation type="list" allowBlank="1" showInputMessage="1" showErrorMessage="1" sqref="U35:Z37" xr:uid="{00000000-0002-0000-0900-000005000000}">
      <formula1>$AQ$34:$AQ$35</formula1>
    </dataValidation>
    <dataValidation type="list" allowBlank="1" showInputMessage="1" showErrorMessage="1" sqref="I36:I37" xr:uid="{00000000-0002-0000-0900-000006000000}">
      <formula1>$AN$34:$AN$35</formula1>
    </dataValidation>
    <dataValidation type="list" allowBlank="1" showInputMessage="1" showErrorMessage="1" sqref="AA35:AF37" xr:uid="{00000000-0002-0000-0900-000007000000}">
      <formula1>$AR$34:$AR$35</formula1>
    </dataValidation>
    <dataValidation type="list" allowBlank="1" showInputMessage="1" showErrorMessage="1" sqref="I24" xr:uid="{00000000-0002-0000-0900-000008000000}">
      <formula1>$AN$24:$AO$24</formula1>
    </dataValidation>
    <dataValidation type="list" allowBlank="1" showInputMessage="1" showErrorMessage="1" sqref="M24" xr:uid="{00000000-0002-0000-0900-000009000000}">
      <formula1>$AP$24:$AQ$24</formula1>
    </dataValidation>
    <dataValidation type="list" allowBlank="1" showInputMessage="1" showErrorMessage="1" sqref="J88:M97" xr:uid="{00000000-0002-0000-0900-00000A000000}">
      <formula1>$AN$88:$AN$99</formula1>
    </dataValidation>
    <dataValidation type="textLength" operator="lessThanOrEqual" allowBlank="1" showInputMessage="1" showErrorMessage="1" error="20文字以内で記入してください" sqref="AB88:AK97" xr:uid="{00000000-0002-0000-0900-00000B000000}">
      <formula1>20</formula1>
    </dataValidation>
    <dataValidation type="list" allowBlank="1" showInputMessage="1" showErrorMessage="1" sqref="N67" xr:uid="{00000000-0002-0000-0900-00000C000000}">
      <formula1>$AN$67:$AO$67</formula1>
    </dataValidation>
    <dataValidation type="list" allowBlank="1" showInputMessage="1" showErrorMessage="1" sqref="N68" xr:uid="{00000000-0002-0000-0900-00000D000000}">
      <formula1>$AN$68:$AO$68</formula1>
    </dataValidation>
    <dataValidation allowBlank="1" showInputMessage="1" sqref="M117:S117" xr:uid="{00000000-0002-0000-0900-00000E000000}"/>
    <dataValidation type="list" allowBlank="1" showInputMessage="1" showErrorMessage="1" sqref="O35:T37" xr:uid="{00000000-0002-0000-0900-00000F000000}">
      <formula1>$AO$34:$AO$36</formula1>
    </dataValidation>
  </dataValidations>
  <printOptions horizontalCentered="1"/>
  <pageMargins left="0" right="0" top="0.19685039370078741" bottom="0" header="0.31496062992125984" footer="0.31496062992125984"/>
  <pageSetup paperSize="9" scale="73" fitToHeight="0" orientation="portrait" r:id="rId1"/>
  <headerFooter>
    <oddFooter>&amp;C&amp;"Meiryo UI,標準"&amp;9&amp;D_&amp;T　&amp;F　&amp;P/&amp;N</oddFooter>
  </headerFooter>
  <rowBreaks count="1" manualBreakCount="1">
    <brk id="71" max="37" man="1"/>
  </rowBreaks>
  <colBreaks count="1" manualBreakCount="1">
    <brk id="5" max="135" man="1"/>
  </colBreaks>
  <drawing r:id="rId2"/>
  <extLst>
    <ext xmlns:x14="http://schemas.microsoft.com/office/spreadsheetml/2009/9/main" uri="{78C0D931-6437-407d-A8EE-F0AAD7539E65}">
      <x14:conditionalFormattings>
        <x14:conditionalFormatting xmlns:xm="http://schemas.microsoft.com/office/excel/2006/main">
          <x14:cfRule type="expression" priority="290" id="{726589F5-E535-4F93-9E3F-84075C3B2CC5}">
            <xm:f>COUNTIF('【選択必須】サービス個別(Wide接続) ①～⑪'!$F$9:$F$17,"■")&gt;0</xm:f>
            <x14:dxf>
              <fill>
                <patternFill>
                  <bgColor theme="0" tint="-0.14996795556505021"/>
                </patternFill>
              </fill>
            </x14:dxf>
          </x14:cfRule>
          <xm:sqref>L108:AK108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BC99"/>
  <sheetViews>
    <sheetView showGridLines="0" view="pageBreakPreview" zoomScale="85" zoomScaleNormal="100" zoomScaleSheetLayoutView="85" workbookViewId="0">
      <selection activeCell="Q4" sqref="Q4:AJ4"/>
    </sheetView>
  </sheetViews>
  <sheetFormatPr defaultColWidth="3.6328125" defaultRowHeight="18" customHeight="1"/>
  <cols>
    <col min="1" max="39" width="3.6328125" style="18"/>
    <col min="40" max="48" width="3.6328125" style="18" hidden="1" customWidth="1"/>
    <col min="49" max="16384" width="3.6328125" style="18"/>
  </cols>
  <sheetData>
    <row r="1" spans="1:55" s="24" customFormat="1" ht="9.9" customHeight="1">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55" s="24" customFormat="1" ht="16">
      <c r="B2" s="3" t="s">
        <v>563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55" s="24" customFormat="1" ht="9.9"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t="s">
        <v>191</v>
      </c>
      <c r="AO3" s="4" t="s">
        <v>192</v>
      </c>
      <c r="AP3" s="4" t="s">
        <v>192</v>
      </c>
      <c r="AQ3" s="4" t="s">
        <v>192</v>
      </c>
      <c r="AR3" s="4" t="s">
        <v>192</v>
      </c>
      <c r="AS3" s="4" t="s">
        <v>192</v>
      </c>
      <c r="AT3" s="4" t="s">
        <v>192</v>
      </c>
      <c r="AU3" s="4" t="s">
        <v>192</v>
      </c>
      <c r="AV3" s="234" t="s">
        <v>190</v>
      </c>
      <c r="AW3" s="4"/>
      <c r="AX3" s="4"/>
      <c r="AY3" s="4"/>
    </row>
    <row r="4" spans="1:55" s="5" customFormat="1" ht="30.75" customHeight="1">
      <c r="B4" s="981" t="s">
        <v>0</v>
      </c>
      <c r="C4" s="981"/>
      <c r="D4" s="981"/>
      <c r="E4" s="981"/>
      <c r="F4" s="981"/>
      <c r="G4" s="981"/>
      <c r="H4" s="981"/>
      <c r="I4" s="981"/>
      <c r="J4" s="981"/>
      <c r="K4" s="12" t="s">
        <v>232</v>
      </c>
      <c r="L4" s="982" t="s">
        <v>233</v>
      </c>
      <c r="M4" s="982"/>
      <c r="N4" s="982"/>
      <c r="O4" s="982"/>
      <c r="P4" s="982"/>
      <c r="Q4" s="983" t="s">
        <v>382</v>
      </c>
      <c r="R4" s="983"/>
      <c r="S4" s="983"/>
      <c r="T4" s="983"/>
      <c r="U4" s="983"/>
      <c r="V4" s="983"/>
      <c r="W4" s="983"/>
      <c r="X4" s="983"/>
      <c r="Y4" s="983"/>
      <c r="Z4" s="983"/>
      <c r="AA4" s="983"/>
      <c r="AB4" s="983"/>
      <c r="AC4" s="983"/>
      <c r="AD4" s="983"/>
      <c r="AE4" s="983"/>
      <c r="AF4" s="983"/>
      <c r="AG4" s="983"/>
      <c r="AH4" s="983"/>
      <c r="AI4" s="983"/>
      <c r="AJ4" s="983"/>
      <c r="AK4" s="12" t="s">
        <v>3</v>
      </c>
      <c r="AL4" s="6"/>
      <c r="AM4" s="6"/>
      <c r="AP4" s="6"/>
      <c r="AQ4" s="6" t="s">
        <v>193</v>
      </c>
      <c r="AT4" s="6"/>
      <c r="AU4" s="6"/>
    </row>
    <row r="5" spans="1:55" s="5" customFormat="1" ht="9.9"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6"/>
      <c r="AL5" s="6"/>
      <c r="AM5" s="6"/>
      <c r="AN5" s="6"/>
      <c r="AO5" s="6"/>
      <c r="AP5" s="6"/>
      <c r="AQ5" s="6"/>
      <c r="AR5" s="6"/>
      <c r="AS5" s="6"/>
      <c r="AT5" s="6"/>
      <c r="AU5" s="6"/>
    </row>
    <row r="6" spans="1:55" s="5" customFormat="1" ht="12" customHeight="1">
      <c r="B6" s="3"/>
      <c r="C6" s="4"/>
      <c r="D6" s="4"/>
      <c r="E6" s="4"/>
      <c r="F6" s="4"/>
      <c r="G6" s="4"/>
      <c r="H6" s="4"/>
      <c r="I6" s="4"/>
      <c r="J6" s="4"/>
      <c r="K6" s="4"/>
      <c r="L6" s="4"/>
      <c r="M6" s="4"/>
      <c r="N6" s="8"/>
      <c r="O6" s="9"/>
      <c r="P6" s="9"/>
      <c r="Q6" s="10"/>
      <c r="R6" s="10"/>
      <c r="S6" s="10"/>
      <c r="T6" s="10"/>
      <c r="U6" s="10"/>
      <c r="V6" s="10"/>
      <c r="W6" s="10"/>
      <c r="X6" s="10"/>
      <c r="Y6" s="10"/>
      <c r="Z6" s="10"/>
      <c r="AA6" s="10"/>
      <c r="AB6" s="10"/>
      <c r="AC6" s="10"/>
      <c r="AD6" s="10"/>
      <c r="AE6" s="10"/>
      <c r="AF6" s="10"/>
      <c r="AG6" s="10"/>
      <c r="AH6" s="10"/>
      <c r="AI6" s="10"/>
      <c r="AJ6" s="10"/>
      <c r="AK6" s="11" t="str">
        <f>'【選択必須】サービス個別(ATI接続)'!AK6</f>
        <v>2022/4/1　Ver2.8</v>
      </c>
      <c r="AL6" s="6"/>
      <c r="AM6" s="6"/>
      <c r="AN6" s="6"/>
      <c r="BA6" s="24"/>
    </row>
    <row r="7" spans="1:55" s="5" customFormat="1" ht="17.25" customHeight="1">
      <c r="B7" s="235" t="s">
        <v>383</v>
      </c>
      <c r="C7" s="4"/>
      <c r="D7" s="4"/>
      <c r="E7" s="4"/>
      <c r="F7" s="4"/>
      <c r="G7" s="4"/>
      <c r="H7" s="4"/>
      <c r="I7" s="4"/>
      <c r="J7" s="4"/>
      <c r="K7" s="4"/>
      <c r="L7" s="4"/>
      <c r="M7" s="4"/>
      <c r="N7" s="8"/>
      <c r="O7" s="9"/>
      <c r="P7" s="9"/>
      <c r="Q7" s="10"/>
      <c r="R7" s="10"/>
      <c r="S7" s="10"/>
      <c r="T7" s="10"/>
      <c r="U7" s="10"/>
      <c r="V7" s="10"/>
      <c r="W7" s="10"/>
      <c r="X7" s="10"/>
      <c r="Y7" s="10"/>
      <c r="Z7" s="10"/>
      <c r="AA7" s="10"/>
      <c r="AB7" s="10"/>
      <c r="AC7" s="10"/>
      <c r="AD7" s="10"/>
      <c r="AE7" s="10"/>
      <c r="AF7" s="10"/>
      <c r="AG7" s="10"/>
      <c r="AH7" s="10"/>
      <c r="AI7" s="10"/>
      <c r="AJ7" s="10"/>
      <c r="AK7" s="11"/>
      <c r="AL7" s="6"/>
      <c r="AM7" s="6"/>
      <c r="AN7" s="6"/>
      <c r="BA7" s="24"/>
    </row>
    <row r="8" spans="1:55" s="5" customFormat="1" ht="9.75" customHeight="1" thickBot="1">
      <c r="B8" s="26"/>
      <c r="C8" s="86"/>
      <c r="D8" s="86"/>
      <c r="E8" s="86"/>
      <c r="F8" s="86"/>
      <c r="G8" s="86"/>
      <c r="H8" s="86"/>
      <c r="I8" s="86"/>
      <c r="J8" s="86"/>
      <c r="K8" s="86"/>
      <c r="L8" s="86"/>
      <c r="M8" s="86"/>
      <c r="N8" s="86"/>
      <c r="O8" s="86"/>
      <c r="P8" s="86"/>
      <c r="Q8" s="195"/>
      <c r="R8" s="86"/>
      <c r="S8" s="195"/>
      <c r="T8" s="86"/>
      <c r="U8" s="86"/>
      <c r="V8" s="86"/>
      <c r="W8" s="86"/>
      <c r="X8" s="86"/>
      <c r="Y8" s="86"/>
      <c r="Z8" s="86"/>
      <c r="AA8" s="86"/>
      <c r="AB8" s="86"/>
      <c r="AC8" s="86"/>
      <c r="AD8" s="86"/>
      <c r="AE8" s="86"/>
      <c r="AF8" s="86"/>
      <c r="AG8" s="86"/>
      <c r="AH8" s="86"/>
      <c r="AI8" s="86"/>
      <c r="AJ8" s="86"/>
      <c r="AK8" s="6"/>
      <c r="AL8" s="6"/>
      <c r="AM8" s="6"/>
      <c r="AN8" s="6"/>
      <c r="AO8" s="6"/>
      <c r="AP8" s="6"/>
      <c r="AQ8" s="6"/>
      <c r="AR8" s="6"/>
      <c r="AS8" s="6"/>
      <c r="AT8" s="6"/>
      <c r="AU8" s="6"/>
      <c r="BA8" s="24"/>
    </row>
    <row r="9" spans="1:55" s="237" customFormat="1" ht="18" customHeight="1">
      <c r="A9" s="236"/>
      <c r="B9" s="875" t="s">
        <v>384</v>
      </c>
      <c r="C9" s="878" t="s">
        <v>385</v>
      </c>
      <c r="D9" s="879"/>
      <c r="E9" s="879"/>
      <c r="F9" s="879"/>
      <c r="G9" s="879"/>
      <c r="H9" s="880"/>
      <c r="I9" s="1100" t="s">
        <v>386</v>
      </c>
      <c r="J9" s="1100"/>
      <c r="K9" s="1100"/>
      <c r="L9" s="1100"/>
      <c r="M9" s="1100"/>
      <c r="N9" s="1100"/>
      <c r="O9" s="1101"/>
      <c r="P9" s="256" t="s">
        <v>76</v>
      </c>
      <c r="Q9" s="1135" t="s">
        <v>292</v>
      </c>
      <c r="R9" s="1155"/>
      <c r="S9" s="233"/>
      <c r="T9" s="233"/>
      <c r="U9" s="233"/>
      <c r="V9" s="233"/>
      <c r="W9" s="233"/>
      <c r="X9" s="233"/>
      <c r="Y9" s="233"/>
      <c r="Z9" s="233"/>
      <c r="AA9" s="233"/>
      <c r="AB9" s="233"/>
      <c r="AC9" s="233"/>
      <c r="AD9" s="233"/>
      <c r="AE9" s="233"/>
      <c r="AF9" s="233"/>
      <c r="AG9" s="233"/>
      <c r="AH9" s="233"/>
      <c r="AI9" s="233"/>
      <c r="AJ9" s="233"/>
      <c r="AK9" s="236"/>
      <c r="AL9" s="236"/>
      <c r="AN9" s="237" t="s">
        <v>112</v>
      </c>
      <c r="AO9" s="237" t="str">
        <f>IF(P10=AN10,"■","")</f>
        <v>■</v>
      </c>
      <c r="BA9" s="238"/>
    </row>
    <row r="10" spans="1:55" s="237" customFormat="1" ht="18" customHeight="1" thickBot="1">
      <c r="A10" s="236"/>
      <c r="B10" s="877"/>
      <c r="C10" s="884"/>
      <c r="D10" s="885"/>
      <c r="E10" s="885"/>
      <c r="F10" s="885"/>
      <c r="G10" s="885"/>
      <c r="H10" s="886"/>
      <c r="I10" s="1153"/>
      <c r="J10" s="1153"/>
      <c r="K10" s="1153"/>
      <c r="L10" s="1153"/>
      <c r="M10" s="1153"/>
      <c r="N10" s="1153"/>
      <c r="O10" s="1154"/>
      <c r="P10" s="262" t="s">
        <v>4</v>
      </c>
      <c r="Q10" s="850" t="s">
        <v>288</v>
      </c>
      <c r="R10" s="1156"/>
      <c r="S10" s="233"/>
      <c r="T10" s="233"/>
      <c r="U10" s="233"/>
      <c r="V10" s="233"/>
      <c r="W10" s="233"/>
      <c r="X10" s="233"/>
      <c r="Y10" s="233"/>
      <c r="Z10" s="233"/>
      <c r="AA10" s="233"/>
      <c r="AB10" s="233"/>
      <c r="AC10" s="233"/>
      <c r="AD10" s="233"/>
      <c r="AE10" s="233"/>
      <c r="AF10" s="233"/>
      <c r="AG10" s="233"/>
      <c r="AH10" s="233"/>
      <c r="AI10" s="233"/>
      <c r="AJ10" s="233"/>
      <c r="AK10" s="236"/>
      <c r="AL10" s="236"/>
      <c r="AN10" s="237" t="s">
        <v>112</v>
      </c>
      <c r="AO10" s="237" t="str">
        <f>IF(P9=AN9,"■","")</f>
        <v/>
      </c>
      <c r="BA10" s="238"/>
    </row>
    <row r="11" spans="1:55" s="81" customFormat="1" ht="12" customHeight="1">
      <c r="B11" s="152" t="s">
        <v>387</v>
      </c>
      <c r="C11" s="793" t="s">
        <v>564</v>
      </c>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N11" s="83"/>
      <c r="AO11" s="83"/>
      <c r="AP11" s="83"/>
      <c r="AQ11" s="83"/>
      <c r="AR11" s="83"/>
      <c r="AS11" s="83"/>
      <c r="AT11" s="83"/>
      <c r="AU11" s="83"/>
      <c r="AV11" s="83"/>
      <c r="AW11" s="83"/>
      <c r="AX11" s="83"/>
      <c r="AY11" s="83"/>
      <c r="AZ11" s="83"/>
    </row>
    <row r="12" spans="1:55" s="237" customFormat="1" ht="9.75" customHeight="1" thickBot="1">
      <c r="A12" s="236"/>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6"/>
      <c r="AL12" s="236"/>
      <c r="BA12" s="238"/>
    </row>
    <row r="13" spans="1:55" s="237" customFormat="1" ht="18" customHeight="1">
      <c r="A13" s="236"/>
      <c r="B13" s="875" t="s">
        <v>388</v>
      </c>
      <c r="C13" s="878" t="s">
        <v>389</v>
      </c>
      <c r="D13" s="879"/>
      <c r="E13" s="879"/>
      <c r="F13" s="879"/>
      <c r="G13" s="879"/>
      <c r="H13" s="880"/>
      <c r="I13" s="1326" t="s">
        <v>534</v>
      </c>
      <c r="J13" s="1326"/>
      <c r="K13" s="1326"/>
      <c r="L13" s="1326"/>
      <c r="M13" s="1326"/>
      <c r="N13" s="1326"/>
      <c r="O13" s="1327"/>
      <c r="P13" s="233"/>
      <c r="Q13" s="233"/>
      <c r="R13" s="233"/>
      <c r="S13" s="233"/>
      <c r="T13" s="233"/>
      <c r="U13" s="233"/>
      <c r="V13" s="233"/>
      <c r="W13" s="233"/>
      <c r="X13" s="233"/>
      <c r="Y13" s="233"/>
      <c r="Z13" s="233"/>
      <c r="AA13" s="233"/>
      <c r="AB13" s="233"/>
      <c r="AC13" s="233"/>
      <c r="AD13" s="233"/>
      <c r="AE13" s="233"/>
      <c r="AF13" s="233"/>
      <c r="AG13" s="233"/>
      <c r="AH13" s="233"/>
      <c r="AI13" s="233"/>
      <c r="AJ13" s="233"/>
      <c r="AK13" s="236"/>
      <c r="AL13" s="236"/>
      <c r="BA13" s="238"/>
    </row>
    <row r="14" spans="1:55" s="237" customFormat="1" ht="18" customHeight="1" thickBot="1">
      <c r="A14" s="236"/>
      <c r="B14" s="877"/>
      <c r="C14" s="884" t="s">
        <v>390</v>
      </c>
      <c r="D14" s="885"/>
      <c r="E14" s="885"/>
      <c r="F14" s="885"/>
      <c r="G14" s="885"/>
      <c r="H14" s="886"/>
      <c r="I14" s="1328"/>
      <c r="J14" s="1328"/>
      <c r="K14" s="1328"/>
      <c r="L14" s="1328"/>
      <c r="M14" s="1328"/>
      <c r="N14" s="1328"/>
      <c r="O14" s="1329"/>
      <c r="P14" s="233"/>
      <c r="Q14" s="233"/>
      <c r="R14" s="233"/>
      <c r="S14" s="233"/>
      <c r="T14" s="233"/>
      <c r="U14" s="233"/>
      <c r="V14" s="233"/>
      <c r="W14" s="233"/>
      <c r="X14" s="233"/>
      <c r="Y14" s="233"/>
      <c r="Z14" s="233"/>
      <c r="AA14" s="233"/>
      <c r="AB14" s="233"/>
      <c r="AC14" s="233"/>
      <c r="AD14" s="233"/>
      <c r="AE14" s="233"/>
      <c r="AF14" s="233"/>
      <c r="AG14" s="233"/>
      <c r="AH14" s="233"/>
      <c r="AI14" s="233"/>
      <c r="AJ14" s="233"/>
      <c r="AK14" s="236"/>
      <c r="AL14" s="236"/>
      <c r="BA14" s="238"/>
    </row>
    <row r="15" spans="1:55" s="237" customFormat="1" ht="9.75" customHeight="1" thickBot="1">
      <c r="A15" s="236"/>
      <c r="B15" s="257"/>
      <c r="C15" s="257"/>
      <c r="D15" s="257"/>
      <c r="E15" s="257"/>
      <c r="F15" s="257"/>
      <c r="G15" s="257"/>
      <c r="H15" s="257"/>
      <c r="I15" s="257"/>
      <c r="J15" s="257"/>
      <c r="K15" s="257"/>
      <c r="L15" s="257"/>
      <c r="M15" s="257"/>
      <c r="N15" s="257"/>
      <c r="O15" s="257"/>
      <c r="P15" s="233"/>
      <c r="Q15" s="233"/>
      <c r="R15" s="233"/>
      <c r="S15" s="233"/>
      <c r="T15" s="233"/>
      <c r="U15" s="233"/>
      <c r="V15" s="233"/>
      <c r="W15" s="233"/>
      <c r="X15" s="233"/>
      <c r="Y15" s="233"/>
      <c r="Z15" s="233"/>
      <c r="AA15" s="233"/>
      <c r="AB15" s="233"/>
      <c r="AC15" s="233"/>
      <c r="AD15" s="233"/>
      <c r="AE15" s="233"/>
      <c r="AF15" s="233"/>
      <c r="AG15" s="233"/>
      <c r="AH15" s="233"/>
      <c r="AI15" s="233"/>
      <c r="AJ15" s="233"/>
      <c r="AK15" s="236"/>
      <c r="AL15" s="236"/>
      <c r="BA15" s="238"/>
    </row>
    <row r="16" spans="1:55" s="237" customFormat="1" ht="24.75" customHeight="1">
      <c r="A16" s="236"/>
      <c r="B16" s="1160" t="s">
        <v>598</v>
      </c>
      <c r="C16" s="1157" t="s">
        <v>605</v>
      </c>
      <c r="D16" s="1157"/>
      <c r="E16" s="1157"/>
      <c r="F16" s="1157"/>
      <c r="G16" s="1157"/>
      <c r="H16" s="1157"/>
      <c r="I16" s="276" t="s">
        <v>4</v>
      </c>
      <c r="J16" s="1151" t="str">
        <f>AP16</f>
        <v>既存のイントラSSL Type-L(D.e-NetWide接続)の契約（試行含む）を持っている</v>
      </c>
      <c r="K16" s="1151"/>
      <c r="L16" s="1151"/>
      <c r="M16" s="1151"/>
      <c r="N16" s="1151"/>
      <c r="O16" s="1151"/>
      <c r="P16" s="1151"/>
      <c r="Q16" s="1151"/>
      <c r="R16" s="1151"/>
      <c r="S16" s="1151"/>
      <c r="T16" s="1151"/>
      <c r="U16" s="1151"/>
      <c r="V16" s="1151"/>
      <c r="W16" s="1151"/>
      <c r="X16" s="1151"/>
      <c r="Y16" s="1151"/>
      <c r="Z16" s="1151"/>
      <c r="AA16" s="1151"/>
      <c r="AB16" s="1152"/>
      <c r="AC16" s="233"/>
      <c r="AD16" s="233"/>
      <c r="AE16" s="233"/>
      <c r="AF16" s="233"/>
      <c r="AG16" s="233"/>
      <c r="AH16" s="233"/>
      <c r="AI16" s="233"/>
      <c r="AJ16" s="233"/>
      <c r="AK16" s="236"/>
      <c r="AL16" s="236"/>
      <c r="AN16" s="237" t="s">
        <v>112</v>
      </c>
      <c r="AO16" s="237" t="str">
        <f>IF(I17=AN17,"■","")</f>
        <v/>
      </c>
      <c r="AP16" s="237" t="str">
        <f>IF($AT$16,AR16,AQ16)</f>
        <v>既存のイントラSSL Type-L(D.e-NetWide接続)の契約（試行含む）を持っている</v>
      </c>
      <c r="AQ16" s="237" t="s">
        <v>599</v>
      </c>
      <c r="AR16" s="237" t="s">
        <v>603</v>
      </c>
      <c r="AS16" s="237" t="s">
        <v>604</v>
      </c>
      <c r="AT16" s="237" t="b">
        <f>COUNTIF('【選択必須】サービス個別(Wide接続) ①～⑪'!F11:F13,"■")+COUNTIF('【選択必須】サービス個別(Wide接続) ①～⑪'!F16,"■")&gt;0</f>
        <v>0</v>
      </c>
      <c r="BC16" s="238"/>
    </row>
    <row r="17" spans="1:55" s="237" customFormat="1" ht="24.75" customHeight="1">
      <c r="A17" s="236"/>
      <c r="B17" s="1161"/>
      <c r="C17" s="1158"/>
      <c r="D17" s="1158"/>
      <c r="E17" s="1158"/>
      <c r="F17" s="1158"/>
      <c r="G17" s="1158"/>
      <c r="H17" s="1158"/>
      <c r="I17" s="277" t="s">
        <v>76</v>
      </c>
      <c r="J17" s="1330" t="str">
        <f>AP17</f>
        <v>既存のイントラSSL Type-L(D.e-NetWide接続)の契約（試行含む）は持っていない</v>
      </c>
      <c r="K17" s="1330"/>
      <c r="L17" s="1330"/>
      <c r="M17" s="1330"/>
      <c r="N17" s="1330"/>
      <c r="O17" s="1330"/>
      <c r="P17" s="1330"/>
      <c r="Q17" s="1330"/>
      <c r="R17" s="1330"/>
      <c r="S17" s="1330"/>
      <c r="T17" s="1330"/>
      <c r="U17" s="1330"/>
      <c r="V17" s="1330"/>
      <c r="W17" s="1330"/>
      <c r="X17" s="1330"/>
      <c r="Y17" s="1330"/>
      <c r="Z17" s="1330"/>
      <c r="AA17" s="1330"/>
      <c r="AB17" s="1331"/>
      <c r="AC17" s="233"/>
      <c r="AD17" s="233"/>
      <c r="AE17" s="233"/>
      <c r="AF17" s="233"/>
      <c r="AG17" s="233"/>
      <c r="AH17" s="233"/>
      <c r="AI17" s="233"/>
      <c r="AJ17" s="233"/>
      <c r="AK17" s="236"/>
      <c r="AL17" s="236"/>
      <c r="AN17" s="237" t="s">
        <v>112</v>
      </c>
      <c r="AO17" s="237" t="str">
        <f>IF(I16=AN16,"■","")</f>
        <v>■</v>
      </c>
      <c r="AP17" s="237" t="str">
        <f>IF($AT$16,AR17,AQ17)</f>
        <v>既存のイントラSSL Type-L(D.e-NetWide接続)の契約（試行含む）は持っていない</v>
      </c>
      <c r="AQ17" s="237" t="s">
        <v>600</v>
      </c>
      <c r="AR17" s="237" t="s">
        <v>602</v>
      </c>
      <c r="BC17" s="238"/>
    </row>
    <row r="18" spans="1:55" s="237" customFormat="1" ht="24.75" customHeight="1" thickBot="1">
      <c r="A18" s="236"/>
      <c r="B18" s="1162"/>
      <c r="C18" s="1159"/>
      <c r="D18" s="1159"/>
      <c r="E18" s="1159"/>
      <c r="F18" s="1159"/>
      <c r="G18" s="1159"/>
      <c r="H18" s="1159"/>
      <c r="I18" s="278" t="s">
        <v>4</v>
      </c>
      <c r="J18" s="1332" t="s">
        <v>601</v>
      </c>
      <c r="K18" s="1332"/>
      <c r="L18" s="1332"/>
      <c r="M18" s="1332"/>
      <c r="N18" s="1332"/>
      <c r="O18" s="1332"/>
      <c r="P18" s="1332"/>
      <c r="Q18" s="1332"/>
      <c r="R18" s="1332"/>
      <c r="S18" s="1332"/>
      <c r="T18" s="1332"/>
      <c r="U18" s="1332"/>
      <c r="V18" s="1332"/>
      <c r="W18" s="1332"/>
      <c r="X18" s="1332"/>
      <c r="Y18" s="1332"/>
      <c r="Z18" s="1332"/>
      <c r="AA18" s="1332"/>
      <c r="AB18" s="1333"/>
      <c r="AC18" s="233"/>
      <c r="AD18" s="233"/>
      <c r="AE18" s="233"/>
      <c r="AF18" s="233"/>
      <c r="AG18" s="233"/>
      <c r="AH18" s="233"/>
      <c r="AI18" s="233"/>
      <c r="AJ18" s="233"/>
      <c r="AK18" s="236"/>
      <c r="AL18" s="236"/>
      <c r="AN18" s="237" t="s">
        <v>112</v>
      </c>
      <c r="AO18" s="237" t="s">
        <v>391</v>
      </c>
      <c r="BA18" s="238"/>
    </row>
    <row r="19" spans="1:55" s="237" customFormat="1" ht="9.75" customHeight="1" thickBot="1">
      <c r="A19" s="236"/>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6"/>
      <c r="AL19" s="236"/>
      <c r="BA19" s="238"/>
    </row>
    <row r="20" spans="1:55" s="237" customFormat="1" ht="24.75" customHeight="1">
      <c r="A20" s="236"/>
      <c r="B20" s="875" t="s">
        <v>606</v>
      </c>
      <c r="C20" s="1163" t="s">
        <v>614</v>
      </c>
      <c r="D20" s="879"/>
      <c r="E20" s="879"/>
      <c r="F20" s="879"/>
      <c r="G20" s="879"/>
      <c r="H20" s="880"/>
      <c r="I20" s="1334" t="s">
        <v>4</v>
      </c>
      <c r="J20" s="1335"/>
      <c r="K20" s="1166" t="s">
        <v>583</v>
      </c>
      <c r="L20" s="1166"/>
      <c r="M20" s="1166"/>
      <c r="N20" s="1166"/>
      <c r="O20" s="1166"/>
      <c r="P20" s="1166"/>
      <c r="Q20" s="1166"/>
      <c r="R20" s="1166"/>
      <c r="S20" s="1166"/>
      <c r="T20" s="1167"/>
      <c r="U20" s="233"/>
      <c r="V20" s="233"/>
      <c r="W20" s="233"/>
      <c r="X20" s="233"/>
      <c r="Y20" s="233"/>
      <c r="Z20" s="233"/>
      <c r="AA20" s="233"/>
      <c r="AB20" s="233"/>
      <c r="AC20" s="233"/>
      <c r="AD20" s="233"/>
      <c r="AE20" s="233"/>
      <c r="AF20" s="233"/>
      <c r="AG20" s="233"/>
      <c r="AH20" s="233"/>
      <c r="AI20" s="233"/>
      <c r="AJ20" s="233"/>
      <c r="AK20" s="236"/>
      <c r="AL20" s="236"/>
      <c r="AN20" s="237" t="s">
        <v>112</v>
      </c>
      <c r="AO20" s="237" t="s">
        <v>391</v>
      </c>
      <c r="BA20" s="238"/>
    </row>
    <row r="21" spans="1:55" s="237" customFormat="1" ht="24.75" customHeight="1">
      <c r="A21" s="236"/>
      <c r="B21" s="876"/>
      <c r="C21" s="881"/>
      <c r="D21" s="882"/>
      <c r="E21" s="882"/>
      <c r="F21" s="882"/>
      <c r="G21" s="882"/>
      <c r="H21" s="883"/>
      <c r="I21" s="1168" t="s">
        <v>392</v>
      </c>
      <c r="J21" s="1169"/>
      <c r="K21" s="1336" t="s">
        <v>535</v>
      </c>
      <c r="L21" s="1336"/>
      <c r="M21" s="1336"/>
      <c r="N21" s="1336"/>
      <c r="O21" s="1336"/>
      <c r="P21" s="1336"/>
      <c r="Q21" s="1336"/>
      <c r="R21" s="1336"/>
      <c r="S21" s="1336"/>
      <c r="T21" s="1337"/>
      <c r="U21" s="233"/>
      <c r="V21" s="233"/>
      <c r="W21" s="233"/>
      <c r="X21" s="233"/>
      <c r="Y21" s="233"/>
      <c r="Z21" s="233"/>
      <c r="AA21" s="233"/>
      <c r="AB21" s="233"/>
      <c r="AC21" s="233"/>
      <c r="AD21" s="233"/>
      <c r="AE21" s="233"/>
      <c r="AF21" s="233"/>
      <c r="AG21" s="233"/>
      <c r="AH21" s="233"/>
      <c r="AI21" s="233"/>
      <c r="AJ21" s="233"/>
      <c r="AK21" s="236"/>
      <c r="AL21" s="236"/>
      <c r="BA21" s="238"/>
    </row>
    <row r="22" spans="1:55" s="237" customFormat="1" ht="24.75" customHeight="1">
      <c r="A22" s="236"/>
      <c r="B22" s="876"/>
      <c r="C22" s="881"/>
      <c r="D22" s="882"/>
      <c r="E22" s="882"/>
      <c r="F22" s="882"/>
      <c r="G22" s="882"/>
      <c r="H22" s="883"/>
      <c r="I22" s="1168" t="s">
        <v>393</v>
      </c>
      <c r="J22" s="1169"/>
      <c r="K22" s="1336" t="s">
        <v>536</v>
      </c>
      <c r="L22" s="1336"/>
      <c r="M22" s="1336"/>
      <c r="N22" s="1336"/>
      <c r="O22" s="1336"/>
      <c r="P22" s="1336"/>
      <c r="Q22" s="1336"/>
      <c r="R22" s="1336"/>
      <c r="S22" s="1336"/>
      <c r="T22" s="1337"/>
      <c r="U22" s="233"/>
      <c r="V22" s="233"/>
      <c r="W22" s="233"/>
      <c r="X22" s="233"/>
      <c r="Y22" s="233"/>
      <c r="Z22" s="233"/>
      <c r="AA22" s="233"/>
      <c r="AB22" s="233"/>
      <c r="AC22" s="233"/>
      <c r="AD22" s="233"/>
      <c r="AE22" s="233"/>
      <c r="AF22" s="233"/>
      <c r="AG22" s="233"/>
      <c r="AH22" s="233"/>
      <c r="AI22" s="233"/>
      <c r="AJ22" s="233"/>
      <c r="AK22" s="236"/>
      <c r="AL22" s="236"/>
      <c r="BA22" s="238"/>
    </row>
    <row r="23" spans="1:55" s="237" customFormat="1" ht="24.75" customHeight="1" thickBot="1">
      <c r="A23" s="236"/>
      <c r="B23" s="877"/>
      <c r="C23" s="884"/>
      <c r="D23" s="885"/>
      <c r="E23" s="885"/>
      <c r="F23" s="885"/>
      <c r="G23" s="885"/>
      <c r="H23" s="886"/>
      <c r="I23" s="1172" t="s">
        <v>394</v>
      </c>
      <c r="J23" s="1154"/>
      <c r="K23" s="1338" t="s">
        <v>537</v>
      </c>
      <c r="L23" s="1338"/>
      <c r="M23" s="1338"/>
      <c r="N23" s="1338"/>
      <c r="O23" s="1338"/>
      <c r="P23" s="1338"/>
      <c r="Q23" s="1338"/>
      <c r="R23" s="1338"/>
      <c r="S23" s="1338"/>
      <c r="T23" s="1339"/>
      <c r="U23" s="233"/>
      <c r="V23" s="233"/>
      <c r="W23" s="233"/>
      <c r="X23" s="233"/>
      <c r="Y23" s="233"/>
      <c r="Z23" s="233"/>
      <c r="AA23" s="233"/>
      <c r="AB23" s="233"/>
      <c r="AC23" s="233"/>
      <c r="AD23" s="233"/>
      <c r="AE23" s="233"/>
      <c r="AF23" s="233"/>
      <c r="AG23" s="233"/>
      <c r="AH23" s="233"/>
      <c r="AI23" s="233"/>
      <c r="AJ23" s="233"/>
      <c r="AK23" s="236"/>
      <c r="AL23" s="236"/>
      <c r="BA23" s="238"/>
    </row>
    <row r="24" spans="1:55" s="81" customFormat="1" ht="12" customHeight="1">
      <c r="B24" s="152" t="s">
        <v>395</v>
      </c>
      <c r="C24" s="793" t="s">
        <v>396</v>
      </c>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N24" s="83"/>
      <c r="AO24" s="83"/>
      <c r="AP24" s="83"/>
      <c r="AQ24" s="83"/>
      <c r="AR24" s="83"/>
      <c r="AS24" s="83"/>
      <c r="AT24" s="83"/>
      <c r="AU24" s="83"/>
      <c r="AV24" s="83"/>
      <c r="AW24" s="83"/>
      <c r="AX24" s="83"/>
      <c r="AY24" s="83"/>
      <c r="AZ24" s="83"/>
    </row>
    <row r="25" spans="1:55" s="81" customFormat="1" ht="12" customHeight="1">
      <c r="B25" s="152"/>
      <c r="C25" s="793" t="s">
        <v>566</v>
      </c>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N25" s="83"/>
      <c r="AO25" s="83"/>
      <c r="AP25" s="83"/>
      <c r="AQ25" s="83"/>
      <c r="AR25" s="83"/>
      <c r="AS25" s="83"/>
      <c r="AT25" s="83"/>
      <c r="AU25" s="83"/>
      <c r="AV25" s="83"/>
      <c r="AW25" s="83"/>
      <c r="AX25" s="83"/>
      <c r="AY25" s="83"/>
      <c r="AZ25" s="83"/>
    </row>
    <row r="26" spans="1:55" s="237" customFormat="1" ht="9.75" customHeight="1" thickBot="1">
      <c r="A26" s="236"/>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6"/>
      <c r="AL26" s="236"/>
      <c r="BA26" s="238"/>
    </row>
    <row r="27" spans="1:55" s="237" customFormat="1" ht="18" customHeight="1">
      <c r="A27" s="236"/>
      <c r="B27" s="875" t="s">
        <v>402</v>
      </c>
      <c r="C27" s="1163" t="s">
        <v>397</v>
      </c>
      <c r="D27" s="879"/>
      <c r="E27" s="879"/>
      <c r="F27" s="879"/>
      <c r="G27" s="879"/>
      <c r="H27" s="880"/>
      <c r="I27" s="268" t="s">
        <v>308</v>
      </c>
      <c r="J27" s="898" t="s">
        <v>398</v>
      </c>
      <c r="K27" s="898"/>
      <c r="L27" s="898"/>
      <c r="M27" s="898"/>
      <c r="N27" s="898"/>
      <c r="O27" s="898"/>
      <c r="P27" s="898"/>
      <c r="Q27" s="898" t="s">
        <v>399</v>
      </c>
      <c r="R27" s="898"/>
      <c r="S27" s="898"/>
      <c r="T27" s="898"/>
      <c r="U27" s="898"/>
      <c r="V27" s="898"/>
      <c r="W27" s="898"/>
      <c r="X27" s="898" t="s">
        <v>400</v>
      </c>
      <c r="Y27" s="898"/>
      <c r="Z27" s="898"/>
      <c r="AA27" s="898"/>
      <c r="AB27" s="898"/>
      <c r="AC27" s="898"/>
      <c r="AD27" s="899"/>
      <c r="AE27" s="233"/>
      <c r="AF27" s="233"/>
      <c r="AG27" s="233"/>
      <c r="AH27" s="233"/>
      <c r="AI27" s="233"/>
      <c r="AJ27" s="233"/>
      <c r="AK27" s="236"/>
      <c r="AL27" s="236"/>
      <c r="BA27" s="238"/>
    </row>
    <row r="28" spans="1:55" s="237" customFormat="1" ht="24.75" customHeight="1">
      <c r="A28" s="236"/>
      <c r="B28" s="876"/>
      <c r="C28" s="881"/>
      <c r="D28" s="882"/>
      <c r="E28" s="882"/>
      <c r="F28" s="882"/>
      <c r="G28" s="882"/>
      <c r="H28" s="883"/>
      <c r="I28" s="240">
        <v>1</v>
      </c>
      <c r="J28" s="1284" t="s">
        <v>538</v>
      </c>
      <c r="K28" s="1284"/>
      <c r="L28" s="1284"/>
      <c r="M28" s="1284"/>
      <c r="N28" s="1284"/>
      <c r="O28" s="1284"/>
      <c r="P28" s="1284"/>
      <c r="Q28" s="1284" t="s">
        <v>539</v>
      </c>
      <c r="R28" s="1284"/>
      <c r="S28" s="1284"/>
      <c r="T28" s="1284"/>
      <c r="U28" s="1284"/>
      <c r="V28" s="1284"/>
      <c r="W28" s="1284"/>
      <c r="X28" s="1284" t="s">
        <v>540</v>
      </c>
      <c r="Y28" s="1284"/>
      <c r="Z28" s="1284"/>
      <c r="AA28" s="1284"/>
      <c r="AB28" s="1284"/>
      <c r="AC28" s="1284"/>
      <c r="AD28" s="1286"/>
      <c r="AE28" s="233"/>
      <c r="AF28" s="233"/>
      <c r="AG28" s="233"/>
      <c r="AH28" s="233"/>
      <c r="AI28" s="233"/>
      <c r="AJ28" s="233"/>
      <c r="AK28" s="236"/>
      <c r="AL28" s="236"/>
      <c r="BA28" s="238"/>
    </row>
    <row r="29" spans="1:55" s="237" customFormat="1" ht="24.75" customHeight="1">
      <c r="A29" s="236"/>
      <c r="B29" s="876"/>
      <c r="C29" s="881"/>
      <c r="D29" s="882"/>
      <c r="E29" s="882"/>
      <c r="F29" s="882"/>
      <c r="G29" s="882"/>
      <c r="H29" s="883"/>
      <c r="I29" s="240">
        <v>2</v>
      </c>
      <c r="J29" s="818"/>
      <c r="K29" s="818"/>
      <c r="L29" s="818"/>
      <c r="M29" s="818"/>
      <c r="N29" s="818"/>
      <c r="O29" s="818"/>
      <c r="P29" s="818"/>
      <c r="Q29" s="818"/>
      <c r="R29" s="818"/>
      <c r="S29" s="818"/>
      <c r="T29" s="818"/>
      <c r="U29" s="818"/>
      <c r="V29" s="818"/>
      <c r="W29" s="818"/>
      <c r="X29" s="818"/>
      <c r="Y29" s="818"/>
      <c r="Z29" s="818"/>
      <c r="AA29" s="818"/>
      <c r="AB29" s="818"/>
      <c r="AC29" s="818"/>
      <c r="AD29" s="821"/>
      <c r="AE29" s="233"/>
      <c r="AF29" s="233"/>
      <c r="AG29" s="233"/>
      <c r="AH29" s="233"/>
      <c r="AI29" s="233"/>
      <c r="AJ29" s="233"/>
      <c r="AK29" s="236"/>
      <c r="AL29" s="236"/>
      <c r="BA29" s="238"/>
    </row>
    <row r="30" spans="1:55" s="237" customFormat="1" ht="24.75" customHeight="1">
      <c r="A30" s="236"/>
      <c r="B30" s="876"/>
      <c r="C30" s="881"/>
      <c r="D30" s="882"/>
      <c r="E30" s="882"/>
      <c r="F30" s="882"/>
      <c r="G30" s="882"/>
      <c r="H30" s="883"/>
      <c r="I30" s="240">
        <v>3</v>
      </c>
      <c r="J30" s="818"/>
      <c r="K30" s="818"/>
      <c r="L30" s="818"/>
      <c r="M30" s="818"/>
      <c r="N30" s="818"/>
      <c r="O30" s="818"/>
      <c r="P30" s="818"/>
      <c r="Q30" s="818"/>
      <c r="R30" s="818"/>
      <c r="S30" s="818"/>
      <c r="T30" s="818"/>
      <c r="U30" s="818"/>
      <c r="V30" s="818"/>
      <c r="W30" s="818"/>
      <c r="X30" s="818"/>
      <c r="Y30" s="818"/>
      <c r="Z30" s="818"/>
      <c r="AA30" s="818"/>
      <c r="AB30" s="818"/>
      <c r="AC30" s="818"/>
      <c r="AD30" s="821"/>
      <c r="AE30" s="233"/>
      <c r="AF30" s="233"/>
      <c r="AG30" s="233"/>
      <c r="AH30" s="233"/>
      <c r="AI30" s="233"/>
      <c r="AJ30" s="233"/>
      <c r="AK30" s="236"/>
      <c r="AL30" s="236"/>
      <c r="BA30" s="238"/>
    </row>
    <row r="31" spans="1:55" s="237" customFormat="1" ht="24.75" customHeight="1">
      <c r="A31" s="236"/>
      <c r="B31" s="876"/>
      <c r="C31" s="881"/>
      <c r="D31" s="882"/>
      <c r="E31" s="882"/>
      <c r="F31" s="882"/>
      <c r="G31" s="882"/>
      <c r="H31" s="883"/>
      <c r="I31" s="240">
        <v>4</v>
      </c>
      <c r="J31" s="818"/>
      <c r="K31" s="818"/>
      <c r="L31" s="818"/>
      <c r="M31" s="818"/>
      <c r="N31" s="818"/>
      <c r="O31" s="818"/>
      <c r="P31" s="818"/>
      <c r="Q31" s="818"/>
      <c r="R31" s="818"/>
      <c r="S31" s="818"/>
      <c r="T31" s="818"/>
      <c r="U31" s="818"/>
      <c r="V31" s="818"/>
      <c r="W31" s="818"/>
      <c r="X31" s="818"/>
      <c r="Y31" s="818"/>
      <c r="Z31" s="818"/>
      <c r="AA31" s="818"/>
      <c r="AB31" s="818"/>
      <c r="AC31" s="818"/>
      <c r="AD31" s="821"/>
      <c r="AE31" s="233"/>
      <c r="AF31" s="233"/>
      <c r="AG31" s="233"/>
      <c r="AH31" s="233"/>
      <c r="AI31" s="233"/>
      <c r="AJ31" s="233"/>
      <c r="AK31" s="236"/>
      <c r="AL31" s="236"/>
      <c r="BA31" s="238"/>
    </row>
    <row r="32" spans="1:55" s="237" customFormat="1" ht="24.75" customHeight="1" thickBot="1">
      <c r="A32" s="236"/>
      <c r="B32" s="877"/>
      <c r="C32" s="884"/>
      <c r="D32" s="885"/>
      <c r="E32" s="885"/>
      <c r="F32" s="885"/>
      <c r="G32" s="885"/>
      <c r="H32" s="886"/>
      <c r="I32" s="241">
        <v>5</v>
      </c>
      <c r="J32" s="839"/>
      <c r="K32" s="839"/>
      <c r="L32" s="839"/>
      <c r="M32" s="839"/>
      <c r="N32" s="839"/>
      <c r="O32" s="839"/>
      <c r="P32" s="839"/>
      <c r="Q32" s="839"/>
      <c r="R32" s="839"/>
      <c r="S32" s="839"/>
      <c r="T32" s="839"/>
      <c r="U32" s="839"/>
      <c r="V32" s="839"/>
      <c r="W32" s="839"/>
      <c r="X32" s="839"/>
      <c r="Y32" s="839"/>
      <c r="Z32" s="839"/>
      <c r="AA32" s="839"/>
      <c r="AB32" s="839"/>
      <c r="AC32" s="839"/>
      <c r="AD32" s="870"/>
      <c r="AE32" s="233"/>
      <c r="AF32" s="233"/>
      <c r="AG32" s="233"/>
      <c r="AH32" s="233"/>
      <c r="AI32" s="233"/>
      <c r="AJ32" s="233"/>
      <c r="AK32" s="236"/>
      <c r="AL32" s="236"/>
      <c r="BA32" s="238"/>
    </row>
    <row r="33" spans="1:53" s="81" customFormat="1" ht="12" customHeight="1">
      <c r="B33" s="152" t="s">
        <v>401</v>
      </c>
      <c r="C33" s="793" t="s">
        <v>567</v>
      </c>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N33" s="83"/>
      <c r="AO33" s="83"/>
      <c r="AP33" s="83"/>
      <c r="AQ33" s="83"/>
      <c r="AR33" s="83"/>
      <c r="AS33" s="83"/>
      <c r="AT33" s="83"/>
      <c r="AU33" s="83"/>
      <c r="AV33" s="83"/>
      <c r="AW33" s="83"/>
      <c r="AX33" s="83"/>
      <c r="AY33" s="83"/>
      <c r="AZ33" s="83"/>
    </row>
    <row r="34" spans="1:53" s="237" customFormat="1" ht="9.75" customHeight="1" thickBot="1">
      <c r="A34" s="236"/>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6"/>
      <c r="AL34" s="236"/>
      <c r="BA34" s="238"/>
    </row>
    <row r="35" spans="1:53" s="237" customFormat="1" ht="18" customHeight="1">
      <c r="A35" s="236"/>
      <c r="B35" s="875" t="s">
        <v>607</v>
      </c>
      <c r="C35" s="1163" t="s">
        <v>403</v>
      </c>
      <c r="D35" s="879"/>
      <c r="E35" s="879"/>
      <c r="F35" s="879"/>
      <c r="G35" s="879"/>
      <c r="H35" s="880"/>
      <c r="I35" s="1179" t="s">
        <v>308</v>
      </c>
      <c r="J35" s="1181" t="s">
        <v>129</v>
      </c>
      <c r="K35" s="1182"/>
      <c r="L35" s="1179"/>
      <c r="M35" s="1181" t="s">
        <v>404</v>
      </c>
      <c r="N35" s="1182"/>
      <c r="O35" s="1179"/>
      <c r="P35" s="1185" t="s">
        <v>405</v>
      </c>
      <c r="Q35" s="1186"/>
      <c r="R35" s="1186"/>
      <c r="S35" s="1186"/>
      <c r="T35" s="1186"/>
      <c r="U35" s="1186"/>
      <c r="V35" s="1186"/>
      <c r="W35" s="1187"/>
      <c r="X35" s="1181" t="s">
        <v>541</v>
      </c>
      <c r="Y35" s="1182"/>
      <c r="Z35" s="1182"/>
      <c r="AA35" s="1182"/>
      <c r="AB35" s="1182"/>
      <c r="AC35" s="1182"/>
      <c r="AD35" s="1179"/>
      <c r="AE35" s="1181" t="s">
        <v>542</v>
      </c>
      <c r="AF35" s="1182"/>
      <c r="AG35" s="1182"/>
      <c r="AH35" s="1182"/>
      <c r="AI35" s="1182"/>
      <c r="AJ35" s="1182"/>
      <c r="AK35" s="1188"/>
      <c r="AL35" s="236"/>
      <c r="BA35" s="238"/>
    </row>
    <row r="36" spans="1:53" s="237" customFormat="1" ht="18" customHeight="1">
      <c r="A36" s="236"/>
      <c r="B36" s="876"/>
      <c r="C36" s="881"/>
      <c r="D36" s="882"/>
      <c r="E36" s="882"/>
      <c r="F36" s="882"/>
      <c r="G36" s="882"/>
      <c r="H36" s="883"/>
      <c r="I36" s="1180"/>
      <c r="J36" s="1183"/>
      <c r="K36" s="1184"/>
      <c r="L36" s="1180"/>
      <c r="M36" s="1183"/>
      <c r="N36" s="1184"/>
      <c r="O36" s="1180"/>
      <c r="P36" s="1183" t="s">
        <v>407</v>
      </c>
      <c r="Q36" s="1184"/>
      <c r="R36" s="1184"/>
      <c r="S36" s="1184"/>
      <c r="T36" s="1184"/>
      <c r="U36" s="1184"/>
      <c r="V36" s="1184"/>
      <c r="W36" s="1180"/>
      <c r="X36" s="1183"/>
      <c r="Y36" s="1184"/>
      <c r="Z36" s="1184"/>
      <c r="AA36" s="1184"/>
      <c r="AB36" s="1184"/>
      <c r="AC36" s="1184"/>
      <c r="AD36" s="1180"/>
      <c r="AE36" s="1183"/>
      <c r="AF36" s="1184"/>
      <c r="AG36" s="1184"/>
      <c r="AH36" s="1184"/>
      <c r="AI36" s="1184"/>
      <c r="AJ36" s="1184"/>
      <c r="AK36" s="1189"/>
      <c r="AL36" s="236"/>
      <c r="AN36" s="237" t="s">
        <v>408</v>
      </c>
      <c r="AO36" s="237" t="s">
        <v>409</v>
      </c>
      <c r="BA36" s="238"/>
    </row>
    <row r="37" spans="1:53" s="237" customFormat="1" ht="24.75" customHeight="1">
      <c r="A37" s="236"/>
      <c r="B37" s="876"/>
      <c r="C37" s="881"/>
      <c r="D37" s="882"/>
      <c r="E37" s="882"/>
      <c r="F37" s="882"/>
      <c r="G37" s="882"/>
      <c r="H37" s="883"/>
      <c r="I37" s="1175">
        <v>1</v>
      </c>
      <c r="J37" s="271" t="s">
        <v>76</v>
      </c>
      <c r="K37" s="835" t="s">
        <v>127</v>
      </c>
      <c r="L37" s="836"/>
      <c r="M37" s="1287" t="s">
        <v>543</v>
      </c>
      <c r="N37" s="1288"/>
      <c r="O37" s="1289"/>
      <c r="P37" s="1340" t="s">
        <v>544</v>
      </c>
      <c r="Q37" s="1341"/>
      <c r="R37" s="1341"/>
      <c r="S37" s="1341"/>
      <c r="T37" s="1341"/>
      <c r="U37" s="1341"/>
      <c r="V37" s="1341"/>
      <c r="W37" s="1342"/>
      <c r="X37" s="1287" t="s">
        <v>545</v>
      </c>
      <c r="Y37" s="1288"/>
      <c r="Z37" s="1288"/>
      <c r="AA37" s="1288"/>
      <c r="AB37" s="1288"/>
      <c r="AC37" s="1288"/>
      <c r="AD37" s="1289"/>
      <c r="AE37" s="1287" t="s">
        <v>546</v>
      </c>
      <c r="AF37" s="1288"/>
      <c r="AG37" s="1288"/>
      <c r="AH37" s="1288"/>
      <c r="AI37" s="1288"/>
      <c r="AJ37" s="1288"/>
      <c r="AK37" s="1343"/>
      <c r="AL37" s="236"/>
      <c r="AN37" s="237" t="s">
        <v>311</v>
      </c>
      <c r="AO37" s="237" t="str">
        <f>IF(J38=AN38,"■","")</f>
        <v>■</v>
      </c>
      <c r="BA37" s="238"/>
    </row>
    <row r="38" spans="1:53" s="237" customFormat="1" ht="24.75" customHeight="1">
      <c r="A38" s="236"/>
      <c r="B38" s="876"/>
      <c r="C38" s="881"/>
      <c r="D38" s="882"/>
      <c r="E38" s="882"/>
      <c r="F38" s="882"/>
      <c r="G38" s="882"/>
      <c r="H38" s="883"/>
      <c r="I38" s="1176"/>
      <c r="J38" s="260" t="s">
        <v>311</v>
      </c>
      <c r="K38" s="822" t="s">
        <v>128</v>
      </c>
      <c r="L38" s="823"/>
      <c r="M38" s="1290"/>
      <c r="N38" s="1291"/>
      <c r="O38" s="1292"/>
      <c r="P38" s="279" t="s">
        <v>615</v>
      </c>
      <c r="Q38" s="1345" t="s">
        <v>547</v>
      </c>
      <c r="R38" s="1345"/>
      <c r="S38" s="1345"/>
      <c r="T38" s="1345"/>
      <c r="U38" s="1345"/>
      <c r="V38" s="1345"/>
      <c r="W38" s="1346"/>
      <c r="X38" s="1290"/>
      <c r="Y38" s="1291"/>
      <c r="Z38" s="1291"/>
      <c r="AA38" s="1291"/>
      <c r="AB38" s="1291"/>
      <c r="AC38" s="1291"/>
      <c r="AD38" s="1292"/>
      <c r="AE38" s="1290"/>
      <c r="AF38" s="1291"/>
      <c r="AG38" s="1291"/>
      <c r="AH38" s="1291"/>
      <c r="AI38" s="1291"/>
      <c r="AJ38" s="1291"/>
      <c r="AK38" s="1344"/>
      <c r="AL38" s="236"/>
      <c r="AN38" s="237" t="s">
        <v>311</v>
      </c>
      <c r="AO38" s="237" t="str">
        <f>IF(J37=AN37,"■","")</f>
        <v/>
      </c>
      <c r="BA38" s="238"/>
    </row>
    <row r="39" spans="1:53" s="237" customFormat="1" ht="24.75" customHeight="1">
      <c r="A39" s="236"/>
      <c r="B39" s="876"/>
      <c r="C39" s="881"/>
      <c r="D39" s="882"/>
      <c r="E39" s="882"/>
      <c r="F39" s="882"/>
      <c r="G39" s="882"/>
      <c r="H39" s="883"/>
      <c r="I39" s="1175">
        <v>2</v>
      </c>
      <c r="J39" s="258" t="s">
        <v>311</v>
      </c>
      <c r="K39" s="835" t="s">
        <v>127</v>
      </c>
      <c r="L39" s="836"/>
      <c r="M39" s="889"/>
      <c r="N39" s="890"/>
      <c r="O39" s="891"/>
      <c r="P39" s="889"/>
      <c r="Q39" s="890"/>
      <c r="R39" s="890"/>
      <c r="S39" s="890"/>
      <c r="T39" s="890"/>
      <c r="U39" s="890"/>
      <c r="V39" s="890"/>
      <c r="W39" s="891"/>
      <c r="X39" s="889"/>
      <c r="Y39" s="890"/>
      <c r="Z39" s="890"/>
      <c r="AA39" s="890"/>
      <c r="AB39" s="890"/>
      <c r="AC39" s="890"/>
      <c r="AD39" s="891"/>
      <c r="AE39" s="889"/>
      <c r="AF39" s="890"/>
      <c r="AG39" s="890"/>
      <c r="AH39" s="890"/>
      <c r="AI39" s="890"/>
      <c r="AJ39" s="890"/>
      <c r="AK39" s="1177"/>
      <c r="AL39" s="236"/>
      <c r="AN39" s="237" t="s">
        <v>311</v>
      </c>
      <c r="AO39" s="237" t="str">
        <f>IF(J40=AN40,"■","")</f>
        <v>■</v>
      </c>
      <c r="BA39" s="238"/>
    </row>
    <row r="40" spans="1:53" s="237" customFormat="1" ht="24.75" customHeight="1">
      <c r="A40" s="236"/>
      <c r="B40" s="876"/>
      <c r="C40" s="881"/>
      <c r="D40" s="882"/>
      <c r="E40" s="882"/>
      <c r="F40" s="882"/>
      <c r="G40" s="882"/>
      <c r="H40" s="883"/>
      <c r="I40" s="1176"/>
      <c r="J40" s="260" t="s">
        <v>311</v>
      </c>
      <c r="K40" s="822" t="s">
        <v>128</v>
      </c>
      <c r="L40" s="823"/>
      <c r="M40" s="895"/>
      <c r="N40" s="896"/>
      <c r="O40" s="897"/>
      <c r="P40" s="242" t="str">
        <f>IF(M39=AO36,"～","")</f>
        <v/>
      </c>
      <c r="Q40" s="896"/>
      <c r="R40" s="896"/>
      <c r="S40" s="896"/>
      <c r="T40" s="896"/>
      <c r="U40" s="896"/>
      <c r="V40" s="896"/>
      <c r="W40" s="897"/>
      <c r="X40" s="895"/>
      <c r="Y40" s="896"/>
      <c r="Z40" s="896"/>
      <c r="AA40" s="896"/>
      <c r="AB40" s="896"/>
      <c r="AC40" s="896"/>
      <c r="AD40" s="897"/>
      <c r="AE40" s="895"/>
      <c r="AF40" s="896"/>
      <c r="AG40" s="896"/>
      <c r="AH40" s="896"/>
      <c r="AI40" s="896"/>
      <c r="AJ40" s="896"/>
      <c r="AK40" s="1178"/>
      <c r="AL40" s="236"/>
      <c r="AN40" s="237" t="s">
        <v>311</v>
      </c>
      <c r="AO40" s="237" t="str">
        <f>IF(J39=AN39,"■","")</f>
        <v>■</v>
      </c>
      <c r="BA40" s="238"/>
    </row>
    <row r="41" spans="1:53" s="237" customFormat="1" ht="24.75" customHeight="1">
      <c r="A41" s="236"/>
      <c r="B41" s="876"/>
      <c r="C41" s="881"/>
      <c r="D41" s="882"/>
      <c r="E41" s="882"/>
      <c r="F41" s="882"/>
      <c r="G41" s="882"/>
      <c r="H41" s="883"/>
      <c r="I41" s="1175">
        <v>3</v>
      </c>
      <c r="J41" s="258" t="s">
        <v>311</v>
      </c>
      <c r="K41" s="835" t="s">
        <v>127</v>
      </c>
      <c r="L41" s="836"/>
      <c r="M41" s="889"/>
      <c r="N41" s="890"/>
      <c r="O41" s="891"/>
      <c r="P41" s="889"/>
      <c r="Q41" s="890"/>
      <c r="R41" s="890"/>
      <c r="S41" s="890"/>
      <c r="T41" s="890"/>
      <c r="U41" s="890"/>
      <c r="V41" s="890"/>
      <c r="W41" s="891"/>
      <c r="X41" s="889"/>
      <c r="Y41" s="890"/>
      <c r="Z41" s="890"/>
      <c r="AA41" s="890"/>
      <c r="AB41" s="890"/>
      <c r="AC41" s="890"/>
      <c r="AD41" s="891"/>
      <c r="AE41" s="889"/>
      <c r="AF41" s="890"/>
      <c r="AG41" s="890"/>
      <c r="AH41" s="890"/>
      <c r="AI41" s="890"/>
      <c r="AJ41" s="890"/>
      <c r="AK41" s="1177"/>
      <c r="AL41" s="236"/>
      <c r="AN41" s="237" t="s">
        <v>311</v>
      </c>
      <c r="AO41" s="237" t="str">
        <f>IF(J42=AN42,"■","")</f>
        <v>■</v>
      </c>
      <c r="BA41" s="238"/>
    </row>
    <row r="42" spans="1:53" s="237" customFormat="1" ht="24.75" customHeight="1">
      <c r="A42" s="236"/>
      <c r="B42" s="876"/>
      <c r="C42" s="881"/>
      <c r="D42" s="882"/>
      <c r="E42" s="882"/>
      <c r="F42" s="882"/>
      <c r="G42" s="882"/>
      <c r="H42" s="883"/>
      <c r="I42" s="1176"/>
      <c r="J42" s="260" t="s">
        <v>311</v>
      </c>
      <c r="K42" s="822" t="s">
        <v>128</v>
      </c>
      <c r="L42" s="823"/>
      <c r="M42" s="895"/>
      <c r="N42" s="896"/>
      <c r="O42" s="897"/>
      <c r="P42" s="242" t="str">
        <f>IF(M41=AO36,"～","")</f>
        <v/>
      </c>
      <c r="Q42" s="896"/>
      <c r="R42" s="896"/>
      <c r="S42" s="896"/>
      <c r="T42" s="896"/>
      <c r="U42" s="896"/>
      <c r="V42" s="896"/>
      <c r="W42" s="897"/>
      <c r="X42" s="895"/>
      <c r="Y42" s="896"/>
      <c r="Z42" s="896"/>
      <c r="AA42" s="896"/>
      <c r="AB42" s="896"/>
      <c r="AC42" s="896"/>
      <c r="AD42" s="897"/>
      <c r="AE42" s="895"/>
      <c r="AF42" s="896"/>
      <c r="AG42" s="896"/>
      <c r="AH42" s="896"/>
      <c r="AI42" s="896"/>
      <c r="AJ42" s="896"/>
      <c r="AK42" s="1178"/>
      <c r="AL42" s="236"/>
      <c r="AN42" s="237" t="s">
        <v>311</v>
      </c>
      <c r="AO42" s="237" t="str">
        <f>IF(J41=AN41,"■","")</f>
        <v>■</v>
      </c>
      <c r="BA42" s="238"/>
    </row>
    <row r="43" spans="1:53" s="237" customFormat="1" ht="24.75" customHeight="1">
      <c r="A43" s="236"/>
      <c r="B43" s="876"/>
      <c r="C43" s="881"/>
      <c r="D43" s="882"/>
      <c r="E43" s="882"/>
      <c r="F43" s="882"/>
      <c r="G43" s="882"/>
      <c r="H43" s="883"/>
      <c r="I43" s="1175">
        <v>4</v>
      </c>
      <c r="J43" s="258" t="s">
        <v>311</v>
      </c>
      <c r="K43" s="835" t="s">
        <v>127</v>
      </c>
      <c r="L43" s="836"/>
      <c r="M43" s="889"/>
      <c r="N43" s="890"/>
      <c r="O43" s="891"/>
      <c r="P43" s="889"/>
      <c r="Q43" s="890"/>
      <c r="R43" s="890"/>
      <c r="S43" s="890"/>
      <c r="T43" s="890"/>
      <c r="U43" s="890"/>
      <c r="V43" s="890"/>
      <c r="W43" s="891"/>
      <c r="X43" s="889"/>
      <c r="Y43" s="890"/>
      <c r="Z43" s="890"/>
      <c r="AA43" s="890"/>
      <c r="AB43" s="890"/>
      <c r="AC43" s="890"/>
      <c r="AD43" s="891"/>
      <c r="AE43" s="889"/>
      <c r="AF43" s="890"/>
      <c r="AG43" s="890"/>
      <c r="AH43" s="890"/>
      <c r="AI43" s="890"/>
      <c r="AJ43" s="890"/>
      <c r="AK43" s="1177"/>
      <c r="AL43" s="236"/>
      <c r="AN43" s="237" t="s">
        <v>311</v>
      </c>
      <c r="AO43" s="237" t="str">
        <f>IF(J44=AN44,"■","")</f>
        <v>■</v>
      </c>
      <c r="BA43" s="238"/>
    </row>
    <row r="44" spans="1:53" s="237" customFormat="1" ht="24.75" customHeight="1">
      <c r="A44" s="236"/>
      <c r="B44" s="876"/>
      <c r="C44" s="881"/>
      <c r="D44" s="882"/>
      <c r="E44" s="882"/>
      <c r="F44" s="882"/>
      <c r="G44" s="882"/>
      <c r="H44" s="883"/>
      <c r="I44" s="1176"/>
      <c r="J44" s="260" t="s">
        <v>311</v>
      </c>
      <c r="K44" s="822" t="s">
        <v>128</v>
      </c>
      <c r="L44" s="823"/>
      <c r="M44" s="895"/>
      <c r="N44" s="896"/>
      <c r="O44" s="897"/>
      <c r="P44" s="242" t="str">
        <f>IF(M43=AO36,"～","")</f>
        <v/>
      </c>
      <c r="Q44" s="896"/>
      <c r="R44" s="896"/>
      <c r="S44" s="896"/>
      <c r="T44" s="896"/>
      <c r="U44" s="896"/>
      <c r="V44" s="896"/>
      <c r="W44" s="897"/>
      <c r="X44" s="895"/>
      <c r="Y44" s="896"/>
      <c r="Z44" s="896"/>
      <c r="AA44" s="896"/>
      <c r="AB44" s="896"/>
      <c r="AC44" s="896"/>
      <c r="AD44" s="897"/>
      <c r="AE44" s="895"/>
      <c r="AF44" s="896"/>
      <c r="AG44" s="896"/>
      <c r="AH44" s="896"/>
      <c r="AI44" s="896"/>
      <c r="AJ44" s="896"/>
      <c r="AK44" s="1178"/>
      <c r="AL44" s="236"/>
      <c r="AN44" s="237" t="s">
        <v>311</v>
      </c>
      <c r="AO44" s="237" t="str">
        <f>IF(J43=AN43,"■","")</f>
        <v>■</v>
      </c>
      <c r="BA44" s="238"/>
    </row>
    <row r="45" spans="1:53" s="237" customFormat="1" ht="24.75" customHeight="1">
      <c r="A45" s="236"/>
      <c r="B45" s="876"/>
      <c r="C45" s="881"/>
      <c r="D45" s="882"/>
      <c r="E45" s="882"/>
      <c r="F45" s="882"/>
      <c r="G45" s="882"/>
      <c r="H45" s="883"/>
      <c r="I45" s="1175">
        <v>5</v>
      </c>
      <c r="J45" s="258" t="s">
        <v>311</v>
      </c>
      <c r="K45" s="835" t="s">
        <v>127</v>
      </c>
      <c r="L45" s="836"/>
      <c r="M45" s="889"/>
      <c r="N45" s="890"/>
      <c r="O45" s="891"/>
      <c r="P45" s="889"/>
      <c r="Q45" s="890"/>
      <c r="R45" s="890"/>
      <c r="S45" s="890"/>
      <c r="T45" s="890"/>
      <c r="U45" s="890"/>
      <c r="V45" s="890"/>
      <c r="W45" s="891"/>
      <c r="X45" s="889"/>
      <c r="Y45" s="890"/>
      <c r="Z45" s="890"/>
      <c r="AA45" s="890"/>
      <c r="AB45" s="890"/>
      <c r="AC45" s="890"/>
      <c r="AD45" s="891"/>
      <c r="AE45" s="889"/>
      <c r="AF45" s="890"/>
      <c r="AG45" s="890"/>
      <c r="AH45" s="890"/>
      <c r="AI45" s="890"/>
      <c r="AJ45" s="890"/>
      <c r="AK45" s="1177"/>
      <c r="AL45" s="236"/>
      <c r="AN45" s="237" t="s">
        <v>311</v>
      </c>
      <c r="AO45" s="237" t="str">
        <f>IF(J46=AN46,"■","")</f>
        <v>■</v>
      </c>
      <c r="BA45" s="238"/>
    </row>
    <row r="46" spans="1:53" s="237" customFormat="1" ht="24.75" customHeight="1" thickBot="1">
      <c r="A46" s="236"/>
      <c r="B46" s="877"/>
      <c r="C46" s="884"/>
      <c r="D46" s="885"/>
      <c r="E46" s="885"/>
      <c r="F46" s="885"/>
      <c r="G46" s="885"/>
      <c r="H46" s="886"/>
      <c r="I46" s="1194"/>
      <c r="J46" s="262" t="s">
        <v>311</v>
      </c>
      <c r="K46" s="850" t="s">
        <v>128</v>
      </c>
      <c r="L46" s="851"/>
      <c r="M46" s="892"/>
      <c r="N46" s="893"/>
      <c r="O46" s="894"/>
      <c r="P46" s="243" t="str">
        <f>IF(M45=AO36,"～","")</f>
        <v/>
      </c>
      <c r="Q46" s="893"/>
      <c r="R46" s="893"/>
      <c r="S46" s="893"/>
      <c r="T46" s="893"/>
      <c r="U46" s="893"/>
      <c r="V46" s="893"/>
      <c r="W46" s="894"/>
      <c r="X46" s="892"/>
      <c r="Y46" s="893"/>
      <c r="Z46" s="893"/>
      <c r="AA46" s="893"/>
      <c r="AB46" s="893"/>
      <c r="AC46" s="893"/>
      <c r="AD46" s="894"/>
      <c r="AE46" s="892"/>
      <c r="AF46" s="893"/>
      <c r="AG46" s="893"/>
      <c r="AH46" s="893"/>
      <c r="AI46" s="893"/>
      <c r="AJ46" s="893"/>
      <c r="AK46" s="1190"/>
      <c r="AL46" s="236"/>
      <c r="AN46" s="237" t="s">
        <v>311</v>
      </c>
      <c r="AO46" s="237" t="str">
        <f>IF(J45=AN45,"■","")</f>
        <v>■</v>
      </c>
      <c r="BA46" s="238"/>
    </row>
    <row r="47" spans="1:53" s="81" customFormat="1" ht="12" customHeight="1">
      <c r="B47" s="152" t="s">
        <v>410</v>
      </c>
      <c r="C47" s="1080" t="s">
        <v>411</v>
      </c>
      <c r="D47" s="1080"/>
      <c r="E47" s="1080"/>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c r="AI47" s="1080"/>
      <c r="AJ47" s="1080"/>
      <c r="AK47" s="1080"/>
      <c r="AN47" s="83"/>
      <c r="AO47" s="83"/>
      <c r="AP47" s="83"/>
      <c r="AQ47" s="83"/>
      <c r="AR47" s="83"/>
      <c r="AS47" s="83"/>
      <c r="AT47" s="83"/>
      <c r="AU47" s="83"/>
      <c r="AV47" s="83"/>
      <c r="AW47" s="83"/>
      <c r="AX47" s="83"/>
      <c r="AY47" s="83"/>
      <c r="AZ47" s="83"/>
    </row>
    <row r="48" spans="1:53" s="81" customFormat="1" ht="12" customHeight="1">
      <c r="B48" s="152"/>
      <c r="C48" s="1080" t="s">
        <v>412</v>
      </c>
      <c r="D48" s="1080"/>
      <c r="E48" s="1080"/>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0"/>
      <c r="AD48" s="1080"/>
      <c r="AE48" s="1080"/>
      <c r="AF48" s="1080"/>
      <c r="AG48" s="1080"/>
      <c r="AH48" s="1080"/>
      <c r="AI48" s="1080"/>
      <c r="AJ48" s="1080"/>
      <c r="AK48" s="1080"/>
      <c r="AN48" s="83"/>
      <c r="AO48" s="83"/>
      <c r="AP48" s="83"/>
      <c r="AQ48" s="83"/>
      <c r="AR48" s="83"/>
      <c r="AS48" s="83"/>
      <c r="AT48" s="83"/>
      <c r="AU48" s="83"/>
      <c r="AV48" s="83"/>
      <c r="AW48" s="83"/>
      <c r="AX48" s="83"/>
      <c r="AY48" s="83"/>
      <c r="AZ48" s="83"/>
    </row>
    <row r="49" spans="1:53" s="81" customFormat="1" ht="17.25" customHeight="1">
      <c r="B49" s="152"/>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30" t="s">
        <v>585</v>
      </c>
      <c r="AN49" s="83"/>
      <c r="AO49" s="83"/>
      <c r="AP49" s="83"/>
      <c r="AQ49" s="83"/>
      <c r="AR49" s="83"/>
      <c r="AS49" s="83"/>
      <c r="AT49" s="83"/>
      <c r="AU49" s="83"/>
      <c r="AV49" s="83"/>
      <c r="AW49" s="83"/>
      <c r="AX49" s="83"/>
      <c r="AY49" s="83"/>
      <c r="AZ49" s="83"/>
    </row>
    <row r="50" spans="1:53" s="237" customFormat="1" ht="17.25" customHeight="1" thickBot="1">
      <c r="A50" s="236"/>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6"/>
      <c r="AL50" s="236"/>
      <c r="BA50" s="238"/>
    </row>
    <row r="51" spans="1:53" s="237" customFormat="1" ht="18" customHeight="1">
      <c r="A51" s="236"/>
      <c r="B51" s="875" t="s">
        <v>256</v>
      </c>
      <c r="C51" s="1191" t="s">
        <v>413</v>
      </c>
      <c r="D51" s="1191"/>
      <c r="E51" s="1191"/>
      <c r="F51" s="1191"/>
      <c r="G51" s="1191"/>
      <c r="H51" s="1191"/>
      <c r="I51" s="264" t="s">
        <v>342</v>
      </c>
      <c r="J51" s="898" t="s">
        <v>129</v>
      </c>
      <c r="K51" s="898"/>
      <c r="L51" s="898"/>
      <c r="M51" s="898" t="s">
        <v>414</v>
      </c>
      <c r="N51" s="898"/>
      <c r="O51" s="898"/>
      <c r="P51" s="898"/>
      <c r="Q51" s="898"/>
      <c r="R51" s="898"/>
      <c r="S51" s="898"/>
      <c r="T51" s="898"/>
      <c r="U51" s="898"/>
      <c r="V51" s="898"/>
      <c r="W51" s="899"/>
      <c r="X51" s="233"/>
      <c r="Y51" s="233"/>
      <c r="Z51" s="233"/>
      <c r="AA51" s="233"/>
      <c r="AB51" s="233"/>
      <c r="AC51" s="233"/>
      <c r="AD51" s="233"/>
      <c r="AE51" s="233"/>
      <c r="AF51" s="233"/>
      <c r="AG51" s="233"/>
      <c r="AH51" s="233"/>
      <c r="AI51" s="233"/>
      <c r="AJ51" s="233"/>
      <c r="AK51" s="236"/>
      <c r="AL51" s="236"/>
      <c r="BA51" s="238"/>
    </row>
    <row r="52" spans="1:53" s="237" customFormat="1" ht="18" customHeight="1">
      <c r="A52" s="236"/>
      <c r="B52" s="876"/>
      <c r="C52" s="1192"/>
      <c r="D52" s="1192"/>
      <c r="E52" s="1192"/>
      <c r="F52" s="1192"/>
      <c r="G52" s="1192"/>
      <c r="H52" s="1192"/>
      <c r="I52" s="873">
        <v>1</v>
      </c>
      <c r="J52" s="272" t="s">
        <v>76</v>
      </c>
      <c r="K52" s="835" t="s">
        <v>127</v>
      </c>
      <c r="L52" s="835"/>
      <c r="M52" s="1287" t="s">
        <v>584</v>
      </c>
      <c r="N52" s="1288"/>
      <c r="O52" s="1288"/>
      <c r="P52" s="1288"/>
      <c r="Q52" s="1288"/>
      <c r="R52" s="1288"/>
      <c r="S52" s="1288"/>
      <c r="T52" s="1288"/>
      <c r="U52" s="1288"/>
      <c r="V52" s="1288"/>
      <c r="W52" s="1343"/>
      <c r="X52" s="233"/>
      <c r="Y52" s="233"/>
      <c r="Z52" s="233"/>
      <c r="AA52" s="233"/>
      <c r="AB52" s="233"/>
      <c r="AC52" s="233"/>
      <c r="AD52" s="233"/>
      <c r="AE52" s="233"/>
      <c r="AF52" s="233"/>
      <c r="AG52" s="233"/>
      <c r="AH52" s="233"/>
      <c r="AI52" s="233"/>
      <c r="AJ52" s="233"/>
      <c r="AK52" s="236"/>
      <c r="AL52" s="236"/>
      <c r="AN52" s="237" t="s">
        <v>311</v>
      </c>
      <c r="AO52" s="237" t="str">
        <f>IF(J53=AN53,"■","")</f>
        <v>■</v>
      </c>
      <c r="BA52" s="238"/>
    </row>
    <row r="53" spans="1:53" s="237" customFormat="1" ht="18" customHeight="1">
      <c r="A53" s="236"/>
      <c r="B53" s="876"/>
      <c r="C53" s="1192"/>
      <c r="D53" s="1192"/>
      <c r="E53" s="1192"/>
      <c r="F53" s="1192"/>
      <c r="G53" s="1192"/>
      <c r="H53" s="1192"/>
      <c r="I53" s="838"/>
      <c r="J53" s="261" t="s">
        <v>4</v>
      </c>
      <c r="K53" s="822" t="s">
        <v>128</v>
      </c>
      <c r="L53" s="822"/>
      <c r="M53" s="1290"/>
      <c r="N53" s="1291"/>
      <c r="O53" s="1291"/>
      <c r="P53" s="1291"/>
      <c r="Q53" s="1291"/>
      <c r="R53" s="1291"/>
      <c r="S53" s="1291"/>
      <c r="T53" s="1291"/>
      <c r="U53" s="1291"/>
      <c r="V53" s="1291"/>
      <c r="W53" s="1344"/>
      <c r="X53" s="233"/>
      <c r="Y53" s="233"/>
      <c r="Z53" s="233"/>
      <c r="AA53" s="233"/>
      <c r="AB53" s="233"/>
      <c r="AC53" s="233"/>
      <c r="AD53" s="233"/>
      <c r="AE53" s="233"/>
      <c r="AF53" s="233"/>
      <c r="AG53" s="233"/>
      <c r="AH53" s="233"/>
      <c r="AI53" s="233"/>
      <c r="AJ53" s="233"/>
      <c r="AK53" s="236"/>
      <c r="AL53" s="236"/>
      <c r="AN53" s="237" t="s">
        <v>311</v>
      </c>
      <c r="AO53" s="237" t="str">
        <f>IF(J52=AN52,"■","")</f>
        <v/>
      </c>
      <c r="BA53" s="238"/>
    </row>
    <row r="54" spans="1:53" s="237" customFormat="1" ht="18" customHeight="1">
      <c r="A54" s="236"/>
      <c r="B54" s="876"/>
      <c r="C54" s="1192"/>
      <c r="D54" s="1192"/>
      <c r="E54" s="1192"/>
      <c r="F54" s="1192"/>
      <c r="G54" s="1192"/>
      <c r="H54" s="1192"/>
      <c r="I54" s="873">
        <v>2</v>
      </c>
      <c r="J54" s="259" t="s">
        <v>4</v>
      </c>
      <c r="K54" s="835" t="s">
        <v>127</v>
      </c>
      <c r="L54" s="835"/>
      <c r="M54" s="889"/>
      <c r="N54" s="890"/>
      <c r="O54" s="890"/>
      <c r="P54" s="890"/>
      <c r="Q54" s="890"/>
      <c r="R54" s="890"/>
      <c r="S54" s="890"/>
      <c r="T54" s="890"/>
      <c r="U54" s="890"/>
      <c r="V54" s="890"/>
      <c r="W54" s="1177"/>
      <c r="X54" s="233"/>
      <c r="Y54" s="233"/>
      <c r="Z54" s="233"/>
      <c r="AA54" s="233"/>
      <c r="AB54" s="233"/>
      <c r="AC54" s="233"/>
      <c r="AD54" s="233"/>
      <c r="AE54" s="233"/>
      <c r="AF54" s="233"/>
      <c r="AG54" s="233"/>
      <c r="AH54" s="233"/>
      <c r="AI54" s="233"/>
      <c r="AJ54" s="233"/>
      <c r="AK54" s="236"/>
      <c r="AL54" s="236"/>
      <c r="AN54" s="237" t="s">
        <v>311</v>
      </c>
      <c r="AO54" s="237" t="str">
        <f t="shared" ref="AO54" si="0">IF(J55=AN55,"■","")</f>
        <v>■</v>
      </c>
      <c r="BA54" s="238"/>
    </row>
    <row r="55" spans="1:53" s="237" customFormat="1" ht="18" customHeight="1">
      <c r="A55" s="236"/>
      <c r="B55" s="876"/>
      <c r="C55" s="1192"/>
      <c r="D55" s="1192"/>
      <c r="E55" s="1192"/>
      <c r="F55" s="1192"/>
      <c r="G55" s="1192"/>
      <c r="H55" s="1192"/>
      <c r="I55" s="838"/>
      <c r="J55" s="261" t="s">
        <v>4</v>
      </c>
      <c r="K55" s="822" t="s">
        <v>128</v>
      </c>
      <c r="L55" s="822"/>
      <c r="M55" s="895"/>
      <c r="N55" s="896"/>
      <c r="O55" s="896"/>
      <c r="P55" s="896"/>
      <c r="Q55" s="896"/>
      <c r="R55" s="896"/>
      <c r="S55" s="896"/>
      <c r="T55" s="896"/>
      <c r="U55" s="896"/>
      <c r="V55" s="896"/>
      <c r="W55" s="1178"/>
      <c r="X55" s="233"/>
      <c r="Y55" s="233"/>
      <c r="Z55" s="233"/>
      <c r="AA55" s="233"/>
      <c r="AB55" s="233"/>
      <c r="AC55" s="233"/>
      <c r="AD55" s="233"/>
      <c r="AE55" s="233"/>
      <c r="AF55" s="233"/>
      <c r="AG55" s="233"/>
      <c r="AH55" s="233"/>
      <c r="AI55" s="233"/>
      <c r="AJ55" s="233"/>
      <c r="AK55" s="236"/>
      <c r="AL55" s="236"/>
      <c r="AN55" s="237" t="s">
        <v>311</v>
      </c>
      <c r="AO55" s="237" t="str">
        <f t="shared" ref="AO55" si="1">IF(J54=AN54,"■","")</f>
        <v>■</v>
      </c>
      <c r="BA55" s="238"/>
    </row>
    <row r="56" spans="1:53" s="237" customFormat="1" ht="18" customHeight="1">
      <c r="A56" s="236"/>
      <c r="B56" s="876"/>
      <c r="C56" s="1192"/>
      <c r="D56" s="1192"/>
      <c r="E56" s="1192"/>
      <c r="F56" s="1192"/>
      <c r="G56" s="1192"/>
      <c r="H56" s="1192"/>
      <c r="I56" s="873">
        <v>3</v>
      </c>
      <c r="J56" s="259" t="s">
        <v>4</v>
      </c>
      <c r="K56" s="835" t="s">
        <v>127</v>
      </c>
      <c r="L56" s="835"/>
      <c r="M56" s="889"/>
      <c r="N56" s="890"/>
      <c r="O56" s="890"/>
      <c r="P56" s="890"/>
      <c r="Q56" s="890"/>
      <c r="R56" s="890"/>
      <c r="S56" s="890"/>
      <c r="T56" s="890"/>
      <c r="U56" s="890"/>
      <c r="V56" s="890"/>
      <c r="W56" s="1177"/>
      <c r="X56" s="233"/>
      <c r="Y56" s="233"/>
      <c r="Z56" s="233"/>
      <c r="AA56" s="233"/>
      <c r="AB56" s="233"/>
      <c r="AC56" s="233"/>
      <c r="AD56" s="233"/>
      <c r="AE56" s="233"/>
      <c r="AF56" s="233"/>
      <c r="AG56" s="233"/>
      <c r="AH56" s="233"/>
      <c r="AI56" s="233"/>
      <c r="AJ56" s="233"/>
      <c r="AK56" s="236"/>
      <c r="AL56" s="236"/>
      <c r="AN56" s="237" t="s">
        <v>311</v>
      </c>
      <c r="AO56" s="237" t="str">
        <f t="shared" ref="AO56" si="2">IF(J57=AN57,"■","")</f>
        <v>■</v>
      </c>
      <c r="BA56" s="238"/>
    </row>
    <row r="57" spans="1:53" s="237" customFormat="1" ht="18" customHeight="1" thickBot="1">
      <c r="A57" s="236"/>
      <c r="B57" s="877"/>
      <c r="C57" s="1193"/>
      <c r="D57" s="1193"/>
      <c r="E57" s="1193"/>
      <c r="F57" s="1193"/>
      <c r="G57" s="1193"/>
      <c r="H57" s="1193"/>
      <c r="I57" s="874"/>
      <c r="J57" s="263" t="s">
        <v>4</v>
      </c>
      <c r="K57" s="850" t="s">
        <v>128</v>
      </c>
      <c r="L57" s="850"/>
      <c r="M57" s="892"/>
      <c r="N57" s="893"/>
      <c r="O57" s="893"/>
      <c r="P57" s="893"/>
      <c r="Q57" s="893"/>
      <c r="R57" s="893"/>
      <c r="S57" s="893"/>
      <c r="T57" s="893"/>
      <c r="U57" s="893"/>
      <c r="V57" s="893"/>
      <c r="W57" s="1190"/>
      <c r="X57" s="233"/>
      <c r="Y57" s="233"/>
      <c r="Z57" s="233"/>
      <c r="AA57" s="233"/>
      <c r="AB57" s="233"/>
      <c r="AC57" s="233"/>
      <c r="AD57" s="233"/>
      <c r="AE57" s="233"/>
      <c r="AF57" s="233"/>
      <c r="AG57" s="233"/>
      <c r="AH57" s="233"/>
      <c r="AI57" s="233"/>
      <c r="AJ57" s="233"/>
      <c r="AK57" s="236"/>
      <c r="AL57" s="236"/>
      <c r="AN57" s="237" t="s">
        <v>311</v>
      </c>
      <c r="AO57" s="237" t="str">
        <f t="shared" ref="AO57" si="3">IF(J56=AN56,"■","")</f>
        <v>■</v>
      </c>
      <c r="BA57" s="238"/>
    </row>
    <row r="58" spans="1:53" s="237" customFormat="1" ht="9.75" customHeight="1" thickBot="1">
      <c r="A58" s="236"/>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6"/>
      <c r="AL58" s="236"/>
      <c r="BA58" s="238"/>
    </row>
    <row r="59" spans="1:53" s="5" customFormat="1" ht="18" customHeight="1">
      <c r="B59" s="905" t="s">
        <v>610</v>
      </c>
      <c r="C59" s="902" t="s">
        <v>416</v>
      </c>
      <c r="D59" s="1119"/>
      <c r="E59" s="1119"/>
      <c r="F59" s="1119"/>
      <c r="G59" s="1119"/>
      <c r="H59" s="1119"/>
      <c r="I59" s="887" t="s">
        <v>324</v>
      </c>
      <c r="J59" s="887"/>
      <c r="K59" s="887"/>
      <c r="L59" s="887"/>
      <c r="M59" s="887"/>
      <c r="N59" s="1347" t="s">
        <v>417</v>
      </c>
      <c r="O59" s="1348"/>
      <c r="P59" s="1349"/>
      <c r="Q59" s="229" t="s">
        <v>4</v>
      </c>
      <c r="R59" s="1135" t="s">
        <v>325</v>
      </c>
      <c r="S59" s="1135"/>
      <c r="T59" s="1135"/>
      <c r="U59" s="1135"/>
      <c r="V59" s="1135"/>
      <c r="W59" s="1135"/>
      <c r="X59" s="1135"/>
      <c r="Y59" s="1135"/>
      <c r="Z59" s="1135"/>
      <c r="AA59" s="1135"/>
      <c r="AB59" s="1135"/>
      <c r="AC59" s="1135"/>
      <c r="AD59" s="1135"/>
      <c r="AE59" s="1135"/>
      <c r="AF59" s="1135"/>
      <c r="AG59" s="1135"/>
      <c r="AH59" s="1135"/>
      <c r="AI59" s="1135"/>
      <c r="AJ59" s="1135"/>
      <c r="AK59" s="1136"/>
      <c r="AL59" s="87"/>
      <c r="AM59" s="6"/>
      <c r="AN59" s="6" t="s">
        <v>311</v>
      </c>
      <c r="AO59" s="6" t="str">
        <f>IF(OR(Q60="■",Q61="■"),"","■")</f>
        <v/>
      </c>
      <c r="AP59" s="6"/>
      <c r="AQ59" s="6" t="s">
        <v>418</v>
      </c>
      <c r="AR59" s="6" t="s">
        <v>417</v>
      </c>
      <c r="AS59" s="6"/>
      <c r="AT59" s="6" t="str">
        <f>N59</f>
        <v>変更なし</v>
      </c>
      <c r="AU59" s="6"/>
      <c r="BA59" s="24"/>
    </row>
    <row r="60" spans="1:53" s="5" customFormat="1" ht="18" customHeight="1">
      <c r="B60" s="1131"/>
      <c r="C60" s="1132"/>
      <c r="D60" s="1132"/>
      <c r="E60" s="1132"/>
      <c r="F60" s="1132"/>
      <c r="G60" s="1132"/>
      <c r="H60" s="1132"/>
      <c r="I60" s="1134"/>
      <c r="J60" s="1134"/>
      <c r="K60" s="1134"/>
      <c r="L60" s="1134"/>
      <c r="M60" s="1134"/>
      <c r="N60" s="1350"/>
      <c r="O60" s="1351"/>
      <c r="P60" s="1352"/>
      <c r="Q60" s="269" t="s">
        <v>4</v>
      </c>
      <c r="R60" s="815" t="s">
        <v>326</v>
      </c>
      <c r="S60" s="815"/>
      <c r="T60" s="815"/>
      <c r="U60" s="815"/>
      <c r="V60" s="815"/>
      <c r="W60" s="815"/>
      <c r="X60" s="815"/>
      <c r="Y60" s="815"/>
      <c r="Z60" s="815"/>
      <c r="AA60" s="815"/>
      <c r="AB60" s="815"/>
      <c r="AC60" s="815"/>
      <c r="AD60" s="815"/>
      <c r="AE60" s="815"/>
      <c r="AF60" s="815"/>
      <c r="AG60" s="815"/>
      <c r="AH60" s="815"/>
      <c r="AI60" s="815"/>
      <c r="AJ60" s="815"/>
      <c r="AK60" s="1137"/>
      <c r="AL60" s="87"/>
      <c r="AM60" s="6"/>
      <c r="AN60" s="6" t="s">
        <v>112</v>
      </c>
      <c r="AO60" s="6" t="str">
        <f>IF(OR(Q59="■",Q61="■"),"","■")</f>
        <v/>
      </c>
      <c r="AP60" s="6"/>
      <c r="AQ60" s="6" t="s">
        <v>419</v>
      </c>
      <c r="AS60" s="245" t="b">
        <f>COUNTIF('【選択必須】サービス個別(Wide接続) ①～⑪'!F9:F17,"■")&gt;0</f>
        <v>0</v>
      </c>
      <c r="AT60" s="6" t="str">
        <f>AT59</f>
        <v>変更なし</v>
      </c>
      <c r="AU60" s="6"/>
      <c r="BA60" s="24"/>
    </row>
    <row r="61" spans="1:53" s="5" customFormat="1" ht="18" customHeight="1">
      <c r="B61" s="906"/>
      <c r="C61" s="1133"/>
      <c r="D61" s="1133"/>
      <c r="E61" s="1133"/>
      <c r="F61" s="1133"/>
      <c r="G61" s="1133"/>
      <c r="H61" s="1133"/>
      <c r="I61" s="1124"/>
      <c r="J61" s="1124"/>
      <c r="K61" s="1124"/>
      <c r="L61" s="1124"/>
      <c r="M61" s="1124"/>
      <c r="N61" s="1353"/>
      <c r="O61" s="1354"/>
      <c r="P61" s="1355"/>
      <c r="Q61" s="274" t="s">
        <v>76</v>
      </c>
      <c r="R61" s="822" t="s">
        <v>327</v>
      </c>
      <c r="S61" s="822"/>
      <c r="T61" s="822"/>
      <c r="U61" s="822"/>
      <c r="V61" s="822"/>
      <c r="W61" s="822"/>
      <c r="X61" s="822"/>
      <c r="Y61" s="822"/>
      <c r="Z61" s="822"/>
      <c r="AA61" s="822"/>
      <c r="AB61" s="822"/>
      <c r="AC61" s="822"/>
      <c r="AD61" s="822"/>
      <c r="AE61" s="822"/>
      <c r="AF61" s="822"/>
      <c r="AG61" s="822"/>
      <c r="AH61" s="822"/>
      <c r="AI61" s="822"/>
      <c r="AJ61" s="822"/>
      <c r="AK61" s="1138"/>
      <c r="AL61" s="87"/>
      <c r="AM61" s="6"/>
      <c r="AN61" s="6" t="s">
        <v>112</v>
      </c>
      <c r="AO61" s="6" t="str">
        <f>IF(OR(Q59="■",Q60="■"),"","■")</f>
        <v>■</v>
      </c>
      <c r="AP61" s="6"/>
      <c r="AQ61" s="6" t="s">
        <v>127</v>
      </c>
      <c r="AS61" s="245" t="b">
        <f>OR('【選択必須】サービス個別(Wide接続) ①～⑪'!F9="■",'【選択必須】サービス個別(Wide接続) ①～⑪'!F15="■")</f>
        <v>0</v>
      </c>
      <c r="AT61" s="6" t="str">
        <f>AT60</f>
        <v>変更なし</v>
      </c>
      <c r="AU61" s="6"/>
      <c r="BA61" s="24"/>
    </row>
    <row r="62" spans="1:53" s="5" customFormat="1" ht="18" customHeight="1">
      <c r="B62" s="906"/>
      <c r="C62" s="1133"/>
      <c r="D62" s="1133"/>
      <c r="E62" s="1133"/>
      <c r="F62" s="1133"/>
      <c r="G62" s="1133"/>
      <c r="H62" s="1133"/>
      <c r="I62" s="1124" t="s">
        <v>328</v>
      </c>
      <c r="J62" s="1124"/>
      <c r="K62" s="1124"/>
      <c r="L62" s="1124"/>
      <c r="M62" s="1124"/>
      <c r="N62" s="1356" t="s">
        <v>417</v>
      </c>
      <c r="O62" s="1357"/>
      <c r="P62" s="1358"/>
      <c r="Q62" s="1081" t="s">
        <v>420</v>
      </c>
      <c r="R62" s="1082"/>
      <c r="S62" s="1082"/>
      <c r="T62" s="1082"/>
      <c r="U62" s="1082"/>
      <c r="V62" s="1082"/>
      <c r="W62" s="1082"/>
      <c r="X62" s="1082"/>
      <c r="Y62" s="1082"/>
      <c r="Z62" s="1082"/>
      <c r="AA62" s="1082"/>
      <c r="AB62" s="1082"/>
      <c r="AC62" s="1082"/>
      <c r="AD62" s="1082"/>
      <c r="AE62" s="1082"/>
      <c r="AF62" s="1082"/>
      <c r="AG62" s="1082"/>
      <c r="AH62" s="1082"/>
      <c r="AI62" s="1082"/>
      <c r="AJ62" s="1082"/>
      <c r="AK62" s="1359"/>
      <c r="AL62" s="87"/>
      <c r="AM62" s="6"/>
      <c r="AN62" s="6"/>
      <c r="AO62" s="6"/>
      <c r="AP62" s="6"/>
      <c r="AQ62" s="6"/>
      <c r="AR62" s="6"/>
      <c r="AS62" s="6"/>
      <c r="AT62" s="6" t="str">
        <f>N62</f>
        <v>変更なし</v>
      </c>
      <c r="AU62" s="6"/>
      <c r="BA62" s="24"/>
    </row>
    <row r="63" spans="1:53" s="5" customFormat="1" ht="24.75" customHeight="1">
      <c r="B63" s="906"/>
      <c r="C63" s="1133"/>
      <c r="D63" s="1133"/>
      <c r="E63" s="1133"/>
      <c r="F63" s="1133"/>
      <c r="G63" s="1133"/>
      <c r="H63" s="1133"/>
      <c r="I63" s="1124"/>
      <c r="J63" s="1124"/>
      <c r="K63" s="1124"/>
      <c r="L63" s="1124"/>
      <c r="M63" s="1124"/>
      <c r="N63" s="1353"/>
      <c r="O63" s="1354"/>
      <c r="P63" s="1355"/>
      <c r="Q63" s="1360"/>
      <c r="R63" s="1361"/>
      <c r="S63" s="1361"/>
      <c r="T63" s="1361"/>
      <c r="U63" s="1361"/>
      <c r="V63" s="1361"/>
      <c r="W63" s="1361"/>
      <c r="X63" s="1361"/>
      <c r="Y63" s="1361"/>
      <c r="Z63" s="1361"/>
      <c r="AA63" s="1361"/>
      <c r="AB63" s="1361"/>
      <c r="AC63" s="1361"/>
      <c r="AD63" s="1361"/>
      <c r="AE63" s="1361"/>
      <c r="AF63" s="1361"/>
      <c r="AG63" s="1361"/>
      <c r="AH63" s="1361"/>
      <c r="AI63" s="1361"/>
      <c r="AJ63" s="1361"/>
      <c r="AK63" s="1362"/>
      <c r="AL63" s="87"/>
      <c r="AM63" s="6"/>
      <c r="AN63" s="6"/>
      <c r="AO63" s="6"/>
      <c r="AP63" s="6"/>
      <c r="AQ63" s="6"/>
      <c r="AR63" s="6"/>
      <c r="AS63" s="6"/>
      <c r="AT63" s="6" t="str">
        <f>AT62</f>
        <v>変更なし</v>
      </c>
      <c r="AU63" s="6"/>
      <c r="AV63" s="5" t="s">
        <v>421</v>
      </c>
      <c r="BA63" s="24"/>
    </row>
    <row r="64" spans="1:53" s="5" customFormat="1" ht="24.75" customHeight="1">
      <c r="B64" s="906"/>
      <c r="C64" s="1133"/>
      <c r="D64" s="1133"/>
      <c r="E64" s="1133"/>
      <c r="F64" s="1133"/>
      <c r="G64" s="1133"/>
      <c r="H64" s="1133"/>
      <c r="I64" s="1124" t="s">
        <v>422</v>
      </c>
      <c r="J64" s="1124"/>
      <c r="K64" s="1124"/>
      <c r="L64" s="1124"/>
      <c r="M64" s="1124"/>
      <c r="N64" s="1356" t="s">
        <v>417</v>
      </c>
      <c r="O64" s="1357"/>
      <c r="P64" s="1358"/>
      <c r="Q64" s="273" t="s">
        <v>4</v>
      </c>
      <c r="R64" s="1204" t="s">
        <v>568</v>
      </c>
      <c r="S64" s="1205"/>
      <c r="T64" s="1205"/>
      <c r="U64" s="1205"/>
      <c r="V64" s="1205"/>
      <c r="W64" s="1205"/>
      <c r="X64" s="1205"/>
      <c r="Y64" s="1363" t="s">
        <v>431</v>
      </c>
      <c r="Z64" s="1364"/>
      <c r="AA64" s="1364"/>
      <c r="AB64" s="1364"/>
      <c r="AC64" s="1364"/>
      <c r="AD64" s="1364"/>
      <c r="AE64" s="1364"/>
      <c r="AF64" s="1364"/>
      <c r="AG64" s="1364"/>
      <c r="AH64" s="1364"/>
      <c r="AI64" s="1364"/>
      <c r="AJ64" s="1364"/>
      <c r="AK64" s="1365"/>
      <c r="AL64" s="87"/>
      <c r="AM64" s="6"/>
      <c r="AN64" s="5" t="s">
        <v>112</v>
      </c>
      <c r="AO64" s="5" t="str">
        <f>IF(OR(Q61="■",COUNTIF(Q59:Q61,"■")=0),"■","")</f>
        <v>■</v>
      </c>
      <c r="AQ64" s="6"/>
      <c r="AR64" s="6"/>
      <c r="AS64" s="6"/>
      <c r="AT64" s="6" t="str">
        <f>N64</f>
        <v>変更なし</v>
      </c>
      <c r="AU64" s="6"/>
      <c r="AV64" s="5" t="s">
        <v>423</v>
      </c>
      <c r="BA64" s="24"/>
    </row>
    <row r="65" spans="2:53" s="5" customFormat="1" ht="18" customHeight="1">
      <c r="B65" s="906"/>
      <c r="C65" s="1133"/>
      <c r="D65" s="1133"/>
      <c r="E65" s="1133"/>
      <c r="F65" s="1133"/>
      <c r="G65" s="1133"/>
      <c r="H65" s="1133"/>
      <c r="I65" s="1124"/>
      <c r="J65" s="1124"/>
      <c r="K65" s="1124"/>
      <c r="L65" s="1124"/>
      <c r="M65" s="1124"/>
      <c r="N65" s="1350"/>
      <c r="O65" s="1351"/>
      <c r="P65" s="1352"/>
      <c r="Q65" s="1201" t="s">
        <v>424</v>
      </c>
      <c r="R65" s="1202"/>
      <c r="S65" s="1202"/>
      <c r="T65" s="1202"/>
      <c r="U65" s="1202"/>
      <c r="V65" s="1202"/>
      <c r="W65" s="1202"/>
      <c r="X65" s="1202"/>
      <c r="Y65" s="1202"/>
      <c r="Z65" s="1202"/>
      <c r="AA65" s="1202"/>
      <c r="AB65" s="1202"/>
      <c r="AC65" s="1202"/>
      <c r="AD65" s="1207"/>
      <c r="AE65" s="1208" t="s">
        <v>425</v>
      </c>
      <c r="AF65" s="1202"/>
      <c r="AG65" s="1202"/>
      <c r="AH65" s="1202"/>
      <c r="AI65" s="1202"/>
      <c r="AJ65" s="1202"/>
      <c r="AK65" s="1203"/>
      <c r="AL65" s="87"/>
      <c r="AM65" s="6"/>
      <c r="AO65" s="6"/>
      <c r="AP65" s="6"/>
      <c r="AQ65" s="6"/>
      <c r="AR65" s="6"/>
      <c r="AS65" s="6"/>
      <c r="AT65" s="6" t="str">
        <f>AT64</f>
        <v>変更なし</v>
      </c>
      <c r="AU65" s="6"/>
      <c r="AV65" s="5" t="s">
        <v>426</v>
      </c>
      <c r="BA65" s="24"/>
    </row>
    <row r="66" spans="2:53" s="5" customFormat="1" ht="24.75" customHeight="1">
      <c r="B66" s="906"/>
      <c r="C66" s="1133"/>
      <c r="D66" s="1133"/>
      <c r="E66" s="1133"/>
      <c r="F66" s="1133"/>
      <c r="G66" s="1133"/>
      <c r="H66" s="1133"/>
      <c r="I66" s="1124"/>
      <c r="J66" s="1124"/>
      <c r="K66" s="1124"/>
      <c r="L66" s="1124"/>
      <c r="M66" s="1124"/>
      <c r="N66" s="1353"/>
      <c r="O66" s="1354"/>
      <c r="P66" s="1355"/>
      <c r="Q66" s="1316" t="s">
        <v>548</v>
      </c>
      <c r="R66" s="1317"/>
      <c r="S66" s="1317"/>
      <c r="T66" s="1317"/>
      <c r="U66" s="1317"/>
      <c r="V66" s="1317"/>
      <c r="W66" s="1317"/>
      <c r="X66" s="1317"/>
      <c r="Y66" s="1317"/>
      <c r="Z66" s="1317"/>
      <c r="AA66" s="1317"/>
      <c r="AB66" s="1317"/>
      <c r="AC66" s="1317"/>
      <c r="AD66" s="1366"/>
      <c r="AE66" s="1317">
        <v>8080</v>
      </c>
      <c r="AF66" s="1317"/>
      <c r="AG66" s="1317"/>
      <c r="AH66" s="1317"/>
      <c r="AI66" s="1317"/>
      <c r="AJ66" s="1317"/>
      <c r="AK66" s="1318"/>
      <c r="AL66" s="87"/>
      <c r="AM66" s="6"/>
      <c r="AN66" s="6"/>
      <c r="AO66" s="6"/>
      <c r="AP66" s="6"/>
      <c r="AQ66" s="6"/>
      <c r="AR66" s="6"/>
      <c r="AS66" s="6"/>
      <c r="AT66" s="6" t="str">
        <f>AT65</f>
        <v>変更なし</v>
      </c>
      <c r="AU66" s="6"/>
      <c r="AV66" s="5" t="s">
        <v>427</v>
      </c>
      <c r="BA66" s="24"/>
    </row>
    <row r="67" spans="2:53" s="5" customFormat="1" ht="18" customHeight="1">
      <c r="B67" s="906"/>
      <c r="C67" s="1133"/>
      <c r="D67" s="1133"/>
      <c r="E67" s="1133"/>
      <c r="F67" s="1133"/>
      <c r="G67" s="1133"/>
      <c r="H67" s="1133"/>
      <c r="I67" s="1210" t="s">
        <v>428</v>
      </c>
      <c r="J67" s="1211"/>
      <c r="K67" s="1211"/>
      <c r="L67" s="1211"/>
      <c r="M67" s="1212"/>
      <c r="N67" s="1356" t="s">
        <v>417</v>
      </c>
      <c r="O67" s="1357"/>
      <c r="P67" s="1358"/>
      <c r="Q67" s="1124" t="s">
        <v>129</v>
      </c>
      <c r="R67" s="1124"/>
      <c r="S67" s="1124"/>
      <c r="T67" s="1124" t="s">
        <v>429</v>
      </c>
      <c r="U67" s="1124"/>
      <c r="V67" s="1124"/>
      <c r="W67" s="1124"/>
      <c r="X67" s="1124"/>
      <c r="Y67" s="1124"/>
      <c r="Z67" s="1124"/>
      <c r="AA67" s="1124"/>
      <c r="AB67" s="1124"/>
      <c r="AC67" s="1124"/>
      <c r="AD67" s="1124"/>
      <c r="AE67" s="1124"/>
      <c r="AF67" s="1124"/>
      <c r="AG67" s="1124"/>
      <c r="AH67" s="1124"/>
      <c r="AI67" s="1124"/>
      <c r="AJ67" s="1124"/>
      <c r="AK67" s="1219"/>
      <c r="AL67" s="87"/>
      <c r="AM67" s="6"/>
      <c r="AN67" s="6"/>
      <c r="AO67" s="6"/>
      <c r="AP67" s="6"/>
      <c r="AQ67" s="6"/>
      <c r="AR67" s="6"/>
      <c r="AS67" s="6"/>
      <c r="AT67" s="6" t="str">
        <f>N67</f>
        <v>変更なし</v>
      </c>
      <c r="AU67" s="6"/>
      <c r="AV67" s="5" t="s">
        <v>430</v>
      </c>
      <c r="BA67" s="24"/>
    </row>
    <row r="68" spans="2:53" s="5" customFormat="1" ht="24.75" customHeight="1">
      <c r="B68" s="906"/>
      <c r="C68" s="1133"/>
      <c r="D68" s="1133"/>
      <c r="E68" s="1133"/>
      <c r="F68" s="1133"/>
      <c r="G68" s="1133"/>
      <c r="H68" s="1133"/>
      <c r="I68" s="1213"/>
      <c r="J68" s="1214"/>
      <c r="K68" s="1214"/>
      <c r="L68" s="1214"/>
      <c r="M68" s="1215"/>
      <c r="N68" s="1350"/>
      <c r="O68" s="1351"/>
      <c r="P68" s="1352"/>
      <c r="Q68" s="1284" t="s">
        <v>127</v>
      </c>
      <c r="R68" s="1284"/>
      <c r="S68" s="1284"/>
      <c r="T68" s="1284" t="s">
        <v>549</v>
      </c>
      <c r="U68" s="1284"/>
      <c r="V68" s="1284"/>
      <c r="W68" s="1284"/>
      <c r="X68" s="1284"/>
      <c r="Y68" s="1284"/>
      <c r="Z68" s="1284"/>
      <c r="AA68" s="1284"/>
      <c r="AB68" s="1284"/>
      <c r="AC68" s="1284"/>
      <c r="AD68" s="1284"/>
      <c r="AE68" s="1284"/>
      <c r="AF68" s="1284"/>
      <c r="AG68" s="1284"/>
      <c r="AH68" s="1284"/>
      <c r="AI68" s="1284"/>
      <c r="AJ68" s="1284"/>
      <c r="AK68" s="1286"/>
      <c r="AL68" s="87"/>
      <c r="AM68" s="6"/>
      <c r="AN68" s="5" t="s">
        <v>431</v>
      </c>
      <c r="AO68" s="6" t="s">
        <v>127</v>
      </c>
      <c r="AP68" s="6" t="s">
        <v>128</v>
      </c>
      <c r="AQ68" s="6"/>
      <c r="AR68" s="6"/>
      <c r="AS68" s="6"/>
      <c r="AT68" s="6" t="str">
        <f t="shared" ref="AT68:AT97" si="4">AT67</f>
        <v>変更なし</v>
      </c>
      <c r="AU68" s="6"/>
      <c r="AV68" s="5" t="s">
        <v>432</v>
      </c>
      <c r="BA68" s="24"/>
    </row>
    <row r="69" spans="2:53" s="5" customFormat="1" ht="24.75" customHeight="1">
      <c r="B69" s="906"/>
      <c r="C69" s="1133"/>
      <c r="D69" s="1133"/>
      <c r="E69" s="1133"/>
      <c r="F69" s="1133"/>
      <c r="G69" s="1133"/>
      <c r="H69" s="1133"/>
      <c r="I69" s="1213"/>
      <c r="J69" s="1214"/>
      <c r="K69" s="1214"/>
      <c r="L69" s="1214"/>
      <c r="M69" s="1215"/>
      <c r="N69" s="1350"/>
      <c r="O69" s="1351"/>
      <c r="P69" s="1352"/>
      <c r="Q69" s="1284" t="s">
        <v>127</v>
      </c>
      <c r="R69" s="1284"/>
      <c r="S69" s="1284"/>
      <c r="T69" s="1284" t="s">
        <v>550</v>
      </c>
      <c r="U69" s="1284"/>
      <c r="V69" s="1284"/>
      <c r="W69" s="1284"/>
      <c r="X69" s="1284"/>
      <c r="Y69" s="1284"/>
      <c r="Z69" s="1284"/>
      <c r="AA69" s="1284"/>
      <c r="AB69" s="1284"/>
      <c r="AC69" s="1284"/>
      <c r="AD69" s="1284"/>
      <c r="AE69" s="1284"/>
      <c r="AF69" s="1284"/>
      <c r="AG69" s="1284"/>
      <c r="AH69" s="1284"/>
      <c r="AI69" s="1284"/>
      <c r="AJ69" s="1284"/>
      <c r="AK69" s="1286"/>
      <c r="AL69" s="87"/>
      <c r="AM69" s="6"/>
      <c r="AN69" s="6"/>
      <c r="AO69" s="6"/>
      <c r="AP69" s="6"/>
      <c r="AQ69" s="6"/>
      <c r="AR69" s="6"/>
      <c r="AS69" s="6"/>
      <c r="AT69" s="6" t="str">
        <f t="shared" si="4"/>
        <v>変更なし</v>
      </c>
      <c r="AU69" s="6"/>
      <c r="AV69" s="5" t="s">
        <v>433</v>
      </c>
      <c r="BA69" s="24"/>
    </row>
    <row r="70" spans="2:53" s="5" customFormat="1" ht="24.75" customHeight="1">
      <c r="B70" s="906"/>
      <c r="C70" s="1133"/>
      <c r="D70" s="1133"/>
      <c r="E70" s="1133"/>
      <c r="F70" s="1133"/>
      <c r="G70" s="1133"/>
      <c r="H70" s="1133"/>
      <c r="I70" s="1213"/>
      <c r="J70" s="1214"/>
      <c r="K70" s="1214"/>
      <c r="L70" s="1214"/>
      <c r="M70" s="1215"/>
      <c r="N70" s="1350"/>
      <c r="O70" s="1351"/>
      <c r="P70" s="1352"/>
      <c r="Q70" s="818" t="s">
        <v>431</v>
      </c>
      <c r="R70" s="818"/>
      <c r="S70" s="818"/>
      <c r="T70" s="818"/>
      <c r="U70" s="818"/>
      <c r="V70" s="818"/>
      <c r="W70" s="818"/>
      <c r="X70" s="818"/>
      <c r="Y70" s="818"/>
      <c r="Z70" s="818"/>
      <c r="AA70" s="818"/>
      <c r="AB70" s="818"/>
      <c r="AC70" s="818"/>
      <c r="AD70" s="818"/>
      <c r="AE70" s="818"/>
      <c r="AF70" s="818"/>
      <c r="AG70" s="818"/>
      <c r="AH70" s="818"/>
      <c r="AI70" s="818"/>
      <c r="AJ70" s="818"/>
      <c r="AK70" s="821"/>
      <c r="AL70" s="87"/>
      <c r="AM70" s="6"/>
      <c r="AN70" s="6"/>
      <c r="AO70" s="6"/>
      <c r="AP70" s="6"/>
      <c r="AQ70" s="6"/>
      <c r="AR70" s="6"/>
      <c r="AS70" s="6"/>
      <c r="AT70" s="6" t="str">
        <f t="shared" si="4"/>
        <v>変更なし</v>
      </c>
      <c r="AU70" s="6"/>
      <c r="AV70" s="5" t="s">
        <v>434</v>
      </c>
      <c r="BA70" s="24"/>
    </row>
    <row r="71" spans="2:53" s="5" customFormat="1" ht="24.75" customHeight="1">
      <c r="B71" s="906"/>
      <c r="C71" s="1133"/>
      <c r="D71" s="1133"/>
      <c r="E71" s="1133"/>
      <c r="F71" s="1133"/>
      <c r="G71" s="1133"/>
      <c r="H71" s="1133"/>
      <c r="I71" s="1213"/>
      <c r="J71" s="1214"/>
      <c r="K71" s="1214"/>
      <c r="L71" s="1214"/>
      <c r="M71" s="1215"/>
      <c r="N71" s="1350"/>
      <c r="O71" s="1351"/>
      <c r="P71" s="1352"/>
      <c r="Q71" s="818" t="s">
        <v>431</v>
      </c>
      <c r="R71" s="818"/>
      <c r="S71" s="818"/>
      <c r="T71" s="818"/>
      <c r="U71" s="818"/>
      <c r="V71" s="818"/>
      <c r="W71" s="818"/>
      <c r="X71" s="818"/>
      <c r="Y71" s="818"/>
      <c r="Z71" s="818"/>
      <c r="AA71" s="818"/>
      <c r="AB71" s="818"/>
      <c r="AC71" s="818"/>
      <c r="AD71" s="818"/>
      <c r="AE71" s="818"/>
      <c r="AF71" s="818"/>
      <c r="AG71" s="818"/>
      <c r="AH71" s="818"/>
      <c r="AI71" s="818"/>
      <c r="AJ71" s="818"/>
      <c r="AK71" s="821"/>
      <c r="AL71" s="87"/>
      <c r="AM71" s="6"/>
      <c r="AN71" s="6"/>
      <c r="AO71" s="6"/>
      <c r="AP71" s="6"/>
      <c r="AQ71" s="6"/>
      <c r="AR71" s="6"/>
      <c r="AS71" s="6"/>
      <c r="AT71" s="6" t="str">
        <f t="shared" si="4"/>
        <v>変更なし</v>
      </c>
      <c r="AU71" s="6"/>
      <c r="BA71" s="24"/>
    </row>
    <row r="72" spans="2:53" s="5" customFormat="1" ht="24.75" customHeight="1">
      <c r="B72" s="906"/>
      <c r="C72" s="1133"/>
      <c r="D72" s="1133"/>
      <c r="E72" s="1133"/>
      <c r="F72" s="1133"/>
      <c r="G72" s="1133"/>
      <c r="H72" s="1133"/>
      <c r="I72" s="1213"/>
      <c r="J72" s="1214"/>
      <c r="K72" s="1214"/>
      <c r="L72" s="1214"/>
      <c r="M72" s="1215"/>
      <c r="N72" s="1350"/>
      <c r="O72" s="1351"/>
      <c r="P72" s="1352"/>
      <c r="Q72" s="818" t="s">
        <v>431</v>
      </c>
      <c r="R72" s="818"/>
      <c r="S72" s="818"/>
      <c r="T72" s="818"/>
      <c r="U72" s="818"/>
      <c r="V72" s="818"/>
      <c r="W72" s="818"/>
      <c r="X72" s="818"/>
      <c r="Y72" s="818"/>
      <c r="Z72" s="818"/>
      <c r="AA72" s="818"/>
      <c r="AB72" s="818"/>
      <c r="AC72" s="818"/>
      <c r="AD72" s="818"/>
      <c r="AE72" s="818"/>
      <c r="AF72" s="818"/>
      <c r="AG72" s="818"/>
      <c r="AH72" s="818"/>
      <c r="AI72" s="818"/>
      <c r="AJ72" s="818"/>
      <c r="AK72" s="821"/>
      <c r="AL72" s="87"/>
      <c r="AM72" s="6"/>
      <c r="AN72" s="6"/>
      <c r="AO72" s="6"/>
      <c r="AP72" s="6"/>
      <c r="AQ72" s="6"/>
      <c r="AR72" s="6"/>
      <c r="AS72" s="6"/>
      <c r="AT72" s="6" t="str">
        <f t="shared" si="4"/>
        <v>変更なし</v>
      </c>
      <c r="AU72" s="6"/>
      <c r="BA72" s="24"/>
    </row>
    <row r="73" spans="2:53" s="5" customFormat="1" ht="24.75" customHeight="1">
      <c r="B73" s="906"/>
      <c r="C73" s="1133"/>
      <c r="D73" s="1133"/>
      <c r="E73" s="1133"/>
      <c r="F73" s="1133"/>
      <c r="G73" s="1133"/>
      <c r="H73" s="1133"/>
      <c r="I73" s="1213"/>
      <c r="J73" s="1214"/>
      <c r="K73" s="1214"/>
      <c r="L73" s="1214"/>
      <c r="M73" s="1215"/>
      <c r="N73" s="1350"/>
      <c r="O73" s="1351"/>
      <c r="P73" s="1352"/>
      <c r="Q73" s="818" t="s">
        <v>431</v>
      </c>
      <c r="R73" s="818"/>
      <c r="S73" s="818"/>
      <c r="T73" s="818"/>
      <c r="U73" s="818"/>
      <c r="V73" s="818"/>
      <c r="W73" s="818"/>
      <c r="X73" s="818"/>
      <c r="Y73" s="818"/>
      <c r="Z73" s="818"/>
      <c r="AA73" s="818"/>
      <c r="AB73" s="818"/>
      <c r="AC73" s="818"/>
      <c r="AD73" s="818"/>
      <c r="AE73" s="818"/>
      <c r="AF73" s="818"/>
      <c r="AG73" s="818"/>
      <c r="AH73" s="818"/>
      <c r="AI73" s="818"/>
      <c r="AJ73" s="818"/>
      <c r="AK73" s="821"/>
      <c r="AL73" s="87"/>
      <c r="AM73" s="6"/>
      <c r="AN73" s="6"/>
      <c r="AO73" s="6"/>
      <c r="AP73" s="6"/>
      <c r="AQ73" s="6"/>
      <c r="AR73" s="6"/>
      <c r="AS73" s="6"/>
      <c r="AT73" s="6" t="str">
        <f t="shared" si="4"/>
        <v>変更なし</v>
      </c>
      <c r="AU73" s="6"/>
      <c r="BA73" s="24"/>
    </row>
    <row r="74" spans="2:53" s="5" customFormat="1" ht="24.75" customHeight="1">
      <c r="B74" s="906"/>
      <c r="C74" s="1133"/>
      <c r="D74" s="1133"/>
      <c r="E74" s="1133"/>
      <c r="F74" s="1133"/>
      <c r="G74" s="1133"/>
      <c r="H74" s="1133"/>
      <c r="I74" s="1213"/>
      <c r="J74" s="1214"/>
      <c r="K74" s="1214"/>
      <c r="L74" s="1214"/>
      <c r="M74" s="1215"/>
      <c r="N74" s="1350"/>
      <c r="O74" s="1351"/>
      <c r="P74" s="1352"/>
      <c r="Q74" s="818" t="s">
        <v>431</v>
      </c>
      <c r="R74" s="818"/>
      <c r="S74" s="818"/>
      <c r="T74" s="818"/>
      <c r="U74" s="818"/>
      <c r="V74" s="818"/>
      <c r="W74" s="818"/>
      <c r="X74" s="818"/>
      <c r="Y74" s="818"/>
      <c r="Z74" s="818"/>
      <c r="AA74" s="818"/>
      <c r="AB74" s="818"/>
      <c r="AC74" s="818"/>
      <c r="AD74" s="818"/>
      <c r="AE74" s="818"/>
      <c r="AF74" s="818"/>
      <c r="AG74" s="818"/>
      <c r="AH74" s="818"/>
      <c r="AI74" s="818"/>
      <c r="AJ74" s="818"/>
      <c r="AK74" s="821"/>
      <c r="AL74" s="87"/>
      <c r="AM74" s="6"/>
      <c r="AN74" s="6"/>
      <c r="AO74" s="6"/>
      <c r="AP74" s="6"/>
      <c r="AQ74" s="6"/>
      <c r="AR74" s="6"/>
      <c r="AS74" s="6"/>
      <c r="AT74" s="6" t="str">
        <f t="shared" si="4"/>
        <v>変更なし</v>
      </c>
      <c r="AU74" s="6"/>
      <c r="BA74" s="24"/>
    </row>
    <row r="75" spans="2:53" s="5" customFormat="1" ht="24.75" customHeight="1">
      <c r="B75" s="906"/>
      <c r="C75" s="1133"/>
      <c r="D75" s="1133"/>
      <c r="E75" s="1133"/>
      <c r="F75" s="1133"/>
      <c r="G75" s="1133"/>
      <c r="H75" s="1133"/>
      <c r="I75" s="1213"/>
      <c r="J75" s="1214"/>
      <c r="K75" s="1214"/>
      <c r="L75" s="1214"/>
      <c r="M75" s="1215"/>
      <c r="N75" s="1350"/>
      <c r="O75" s="1351"/>
      <c r="P75" s="1352"/>
      <c r="Q75" s="818" t="s">
        <v>431</v>
      </c>
      <c r="R75" s="818"/>
      <c r="S75" s="818"/>
      <c r="T75" s="818"/>
      <c r="U75" s="818"/>
      <c r="V75" s="818"/>
      <c r="W75" s="818"/>
      <c r="X75" s="818"/>
      <c r="Y75" s="818"/>
      <c r="Z75" s="818"/>
      <c r="AA75" s="818"/>
      <c r="AB75" s="818"/>
      <c r="AC75" s="818"/>
      <c r="AD75" s="818"/>
      <c r="AE75" s="818"/>
      <c r="AF75" s="818"/>
      <c r="AG75" s="818"/>
      <c r="AH75" s="818"/>
      <c r="AI75" s="818"/>
      <c r="AJ75" s="818"/>
      <c r="AK75" s="821"/>
      <c r="AL75" s="87"/>
      <c r="AM75" s="6"/>
      <c r="AN75" s="6"/>
      <c r="AO75" s="6"/>
      <c r="AP75" s="6"/>
      <c r="AQ75" s="6"/>
      <c r="AR75" s="6"/>
      <c r="AS75" s="6"/>
      <c r="AT75" s="6" t="str">
        <f t="shared" si="4"/>
        <v>変更なし</v>
      </c>
      <c r="AU75" s="6"/>
      <c r="BA75" s="24"/>
    </row>
    <row r="76" spans="2:53" s="5" customFormat="1" ht="24.75" customHeight="1">
      <c r="B76" s="906"/>
      <c r="C76" s="1133"/>
      <c r="D76" s="1133"/>
      <c r="E76" s="1133"/>
      <c r="F76" s="1133"/>
      <c r="G76" s="1133"/>
      <c r="H76" s="1133"/>
      <c r="I76" s="1213"/>
      <c r="J76" s="1214"/>
      <c r="K76" s="1214"/>
      <c r="L76" s="1214"/>
      <c r="M76" s="1215"/>
      <c r="N76" s="1350"/>
      <c r="O76" s="1351"/>
      <c r="P76" s="1352"/>
      <c r="Q76" s="818" t="s">
        <v>431</v>
      </c>
      <c r="R76" s="818"/>
      <c r="S76" s="818"/>
      <c r="T76" s="818"/>
      <c r="U76" s="818"/>
      <c r="V76" s="818"/>
      <c r="W76" s="818"/>
      <c r="X76" s="818"/>
      <c r="Y76" s="818"/>
      <c r="Z76" s="818"/>
      <c r="AA76" s="818"/>
      <c r="AB76" s="818"/>
      <c r="AC76" s="818"/>
      <c r="AD76" s="818"/>
      <c r="AE76" s="818"/>
      <c r="AF76" s="818"/>
      <c r="AG76" s="818"/>
      <c r="AH76" s="818"/>
      <c r="AI76" s="818"/>
      <c r="AJ76" s="818"/>
      <c r="AK76" s="821"/>
      <c r="AL76" s="87"/>
      <c r="AM76" s="6"/>
      <c r="AN76" s="6"/>
      <c r="AO76" s="6"/>
      <c r="AP76" s="6"/>
      <c r="AQ76" s="6"/>
      <c r="AR76" s="6"/>
      <c r="AS76" s="6"/>
      <c r="AT76" s="6" t="str">
        <f t="shared" si="4"/>
        <v>変更なし</v>
      </c>
      <c r="AU76" s="6"/>
      <c r="BA76" s="24"/>
    </row>
    <row r="77" spans="2:53" s="5" customFormat="1" ht="24.75" customHeight="1">
      <c r="B77" s="906"/>
      <c r="C77" s="1133"/>
      <c r="D77" s="1133"/>
      <c r="E77" s="1133"/>
      <c r="F77" s="1133"/>
      <c r="G77" s="1133"/>
      <c r="H77" s="1133"/>
      <c r="I77" s="1213"/>
      <c r="J77" s="1214"/>
      <c r="K77" s="1214"/>
      <c r="L77" s="1214"/>
      <c r="M77" s="1215"/>
      <c r="N77" s="1350"/>
      <c r="O77" s="1351"/>
      <c r="P77" s="1352"/>
      <c r="Q77" s="818" t="s">
        <v>431</v>
      </c>
      <c r="R77" s="818"/>
      <c r="S77" s="818"/>
      <c r="T77" s="818"/>
      <c r="U77" s="818"/>
      <c r="V77" s="818"/>
      <c r="W77" s="818"/>
      <c r="X77" s="818"/>
      <c r="Y77" s="818"/>
      <c r="Z77" s="818"/>
      <c r="AA77" s="818"/>
      <c r="AB77" s="818"/>
      <c r="AC77" s="818"/>
      <c r="AD77" s="818"/>
      <c r="AE77" s="818"/>
      <c r="AF77" s="818"/>
      <c r="AG77" s="818"/>
      <c r="AH77" s="818"/>
      <c r="AI77" s="818"/>
      <c r="AJ77" s="818"/>
      <c r="AK77" s="821"/>
      <c r="AL77" s="87"/>
      <c r="AM77" s="6"/>
      <c r="AN77" s="6"/>
      <c r="AO77" s="6"/>
      <c r="AP77" s="6"/>
      <c r="AQ77" s="6"/>
      <c r="AR77" s="6"/>
      <c r="AS77" s="6"/>
      <c r="AT77" s="6" t="str">
        <f t="shared" si="4"/>
        <v>変更なし</v>
      </c>
      <c r="AU77" s="6"/>
      <c r="BA77" s="24"/>
    </row>
    <row r="78" spans="2:53" s="5" customFormat="1" ht="24.75" customHeight="1">
      <c r="B78" s="906"/>
      <c r="C78" s="1133"/>
      <c r="D78" s="1133"/>
      <c r="E78" s="1133"/>
      <c r="F78" s="1133"/>
      <c r="G78" s="1133"/>
      <c r="H78" s="1133"/>
      <c r="I78" s="1213"/>
      <c r="J78" s="1214"/>
      <c r="K78" s="1214"/>
      <c r="L78" s="1214"/>
      <c r="M78" s="1215"/>
      <c r="N78" s="1350"/>
      <c r="O78" s="1351"/>
      <c r="P78" s="1352"/>
      <c r="Q78" s="818" t="s">
        <v>431</v>
      </c>
      <c r="R78" s="818"/>
      <c r="S78" s="818"/>
      <c r="T78" s="818"/>
      <c r="U78" s="818"/>
      <c r="V78" s="818"/>
      <c r="W78" s="818"/>
      <c r="X78" s="818"/>
      <c r="Y78" s="818"/>
      <c r="Z78" s="818"/>
      <c r="AA78" s="818"/>
      <c r="AB78" s="818"/>
      <c r="AC78" s="818"/>
      <c r="AD78" s="818"/>
      <c r="AE78" s="818"/>
      <c r="AF78" s="818"/>
      <c r="AG78" s="818"/>
      <c r="AH78" s="818"/>
      <c r="AI78" s="818"/>
      <c r="AJ78" s="818"/>
      <c r="AK78" s="821"/>
      <c r="AL78" s="87"/>
      <c r="AM78" s="6"/>
      <c r="AN78" s="6"/>
      <c r="AO78" s="6"/>
      <c r="AP78" s="6"/>
      <c r="AQ78" s="6"/>
      <c r="AR78" s="6"/>
      <c r="AS78" s="6"/>
      <c r="AT78" s="6" t="str">
        <f t="shared" si="4"/>
        <v>変更なし</v>
      </c>
      <c r="AU78" s="6"/>
      <c r="BA78" s="24"/>
    </row>
    <row r="79" spans="2:53" s="5" customFormat="1" ht="24.75" customHeight="1">
      <c r="B79" s="906"/>
      <c r="C79" s="1133"/>
      <c r="D79" s="1133"/>
      <c r="E79" s="1133"/>
      <c r="F79" s="1133"/>
      <c r="G79" s="1133"/>
      <c r="H79" s="1133"/>
      <c r="I79" s="1213"/>
      <c r="J79" s="1214"/>
      <c r="K79" s="1214"/>
      <c r="L79" s="1214"/>
      <c r="M79" s="1215"/>
      <c r="N79" s="1350"/>
      <c r="O79" s="1351"/>
      <c r="P79" s="1352"/>
      <c r="Q79" s="818" t="s">
        <v>431</v>
      </c>
      <c r="R79" s="818"/>
      <c r="S79" s="818"/>
      <c r="T79" s="818"/>
      <c r="U79" s="818"/>
      <c r="V79" s="818"/>
      <c r="W79" s="818"/>
      <c r="X79" s="818"/>
      <c r="Y79" s="818"/>
      <c r="Z79" s="818"/>
      <c r="AA79" s="818"/>
      <c r="AB79" s="818"/>
      <c r="AC79" s="818"/>
      <c r="AD79" s="818"/>
      <c r="AE79" s="818"/>
      <c r="AF79" s="818"/>
      <c r="AG79" s="818"/>
      <c r="AH79" s="818"/>
      <c r="AI79" s="818"/>
      <c r="AJ79" s="818"/>
      <c r="AK79" s="821"/>
      <c r="AL79" s="87"/>
      <c r="AM79" s="6"/>
      <c r="AN79" s="6"/>
      <c r="AO79" s="6"/>
      <c r="AP79" s="6"/>
      <c r="AQ79" s="6"/>
      <c r="AR79" s="6"/>
      <c r="AS79" s="6"/>
      <c r="AT79" s="6" t="str">
        <f t="shared" si="4"/>
        <v>変更なし</v>
      </c>
      <c r="AU79" s="6"/>
      <c r="BA79" s="24"/>
    </row>
    <row r="80" spans="2:53" s="5" customFormat="1" ht="24.75" customHeight="1">
      <c r="B80" s="906"/>
      <c r="C80" s="1133"/>
      <c r="D80" s="1133"/>
      <c r="E80" s="1133"/>
      <c r="F80" s="1133"/>
      <c r="G80" s="1133"/>
      <c r="H80" s="1133"/>
      <c r="I80" s="1213"/>
      <c r="J80" s="1214"/>
      <c r="K80" s="1214"/>
      <c r="L80" s="1214"/>
      <c r="M80" s="1215"/>
      <c r="N80" s="1350"/>
      <c r="O80" s="1351"/>
      <c r="P80" s="1352"/>
      <c r="Q80" s="818" t="s">
        <v>431</v>
      </c>
      <c r="R80" s="818"/>
      <c r="S80" s="818"/>
      <c r="T80" s="818"/>
      <c r="U80" s="818"/>
      <c r="V80" s="818"/>
      <c r="W80" s="818"/>
      <c r="X80" s="818"/>
      <c r="Y80" s="818"/>
      <c r="Z80" s="818"/>
      <c r="AA80" s="818"/>
      <c r="AB80" s="818"/>
      <c r="AC80" s="818"/>
      <c r="AD80" s="818"/>
      <c r="AE80" s="818"/>
      <c r="AF80" s="818"/>
      <c r="AG80" s="818"/>
      <c r="AH80" s="818"/>
      <c r="AI80" s="818"/>
      <c r="AJ80" s="818"/>
      <c r="AK80" s="821"/>
      <c r="AL80" s="87"/>
      <c r="AM80" s="6"/>
      <c r="AN80" s="6"/>
      <c r="AO80" s="6"/>
      <c r="AP80" s="6"/>
      <c r="AQ80" s="6"/>
      <c r="AR80" s="6"/>
      <c r="AS80" s="6"/>
      <c r="AT80" s="6" t="str">
        <f t="shared" si="4"/>
        <v>変更なし</v>
      </c>
      <c r="AU80" s="6"/>
      <c r="BA80" s="24"/>
    </row>
    <row r="81" spans="2:53" s="5" customFormat="1" ht="24.75" customHeight="1">
      <c r="B81" s="906"/>
      <c r="C81" s="1133"/>
      <c r="D81" s="1133"/>
      <c r="E81" s="1133"/>
      <c r="F81" s="1133"/>
      <c r="G81" s="1133"/>
      <c r="H81" s="1133"/>
      <c r="I81" s="1213"/>
      <c r="J81" s="1214"/>
      <c r="K81" s="1214"/>
      <c r="L81" s="1214"/>
      <c r="M81" s="1215"/>
      <c r="N81" s="1350"/>
      <c r="O81" s="1351"/>
      <c r="P81" s="1352"/>
      <c r="Q81" s="818" t="s">
        <v>431</v>
      </c>
      <c r="R81" s="818"/>
      <c r="S81" s="818"/>
      <c r="T81" s="818"/>
      <c r="U81" s="818"/>
      <c r="V81" s="818"/>
      <c r="W81" s="818"/>
      <c r="X81" s="818"/>
      <c r="Y81" s="818"/>
      <c r="Z81" s="818"/>
      <c r="AA81" s="818"/>
      <c r="AB81" s="818"/>
      <c r="AC81" s="818"/>
      <c r="AD81" s="818"/>
      <c r="AE81" s="818"/>
      <c r="AF81" s="818"/>
      <c r="AG81" s="818"/>
      <c r="AH81" s="818"/>
      <c r="AI81" s="818"/>
      <c r="AJ81" s="818"/>
      <c r="AK81" s="821"/>
      <c r="AL81" s="87"/>
      <c r="AM81" s="6"/>
      <c r="AN81" s="6"/>
      <c r="AO81" s="6"/>
      <c r="AP81" s="6"/>
      <c r="AQ81" s="6"/>
      <c r="AR81" s="6"/>
      <c r="AS81" s="6"/>
      <c r="AT81" s="6" t="str">
        <f t="shared" si="4"/>
        <v>変更なし</v>
      </c>
      <c r="AU81" s="6"/>
      <c r="BA81" s="24"/>
    </row>
    <row r="82" spans="2:53" s="5" customFormat="1" ht="24.75" customHeight="1">
      <c r="B82" s="906"/>
      <c r="C82" s="1133"/>
      <c r="D82" s="1133"/>
      <c r="E82" s="1133"/>
      <c r="F82" s="1133"/>
      <c r="G82" s="1133"/>
      <c r="H82" s="1133"/>
      <c r="I82" s="1213"/>
      <c r="J82" s="1214"/>
      <c r="K82" s="1214"/>
      <c r="L82" s="1214"/>
      <c r="M82" s="1215"/>
      <c r="N82" s="1350"/>
      <c r="O82" s="1351"/>
      <c r="P82" s="1352"/>
      <c r="Q82" s="818" t="s">
        <v>431</v>
      </c>
      <c r="R82" s="818"/>
      <c r="S82" s="818"/>
      <c r="T82" s="818"/>
      <c r="U82" s="818"/>
      <c r="V82" s="818"/>
      <c r="W82" s="818"/>
      <c r="X82" s="818"/>
      <c r="Y82" s="818"/>
      <c r="Z82" s="818"/>
      <c r="AA82" s="818"/>
      <c r="AB82" s="818"/>
      <c r="AC82" s="818"/>
      <c r="AD82" s="818"/>
      <c r="AE82" s="818"/>
      <c r="AF82" s="818"/>
      <c r="AG82" s="818"/>
      <c r="AH82" s="818"/>
      <c r="AI82" s="818"/>
      <c r="AJ82" s="818"/>
      <c r="AK82" s="821"/>
      <c r="AL82" s="87"/>
      <c r="AM82" s="6"/>
      <c r="AN82" s="6"/>
      <c r="AO82" s="6"/>
      <c r="AP82" s="6"/>
      <c r="AQ82" s="6"/>
      <c r="AR82" s="6"/>
      <c r="AS82" s="6"/>
      <c r="AT82" s="6" t="str">
        <f t="shared" si="4"/>
        <v>変更なし</v>
      </c>
      <c r="AU82" s="6"/>
      <c r="BA82" s="24"/>
    </row>
    <row r="83" spans="2:53" s="5" customFormat="1" ht="24.75" customHeight="1">
      <c r="B83" s="906"/>
      <c r="C83" s="1133"/>
      <c r="D83" s="1133"/>
      <c r="E83" s="1133"/>
      <c r="F83" s="1133"/>
      <c r="G83" s="1133"/>
      <c r="H83" s="1133"/>
      <c r="I83" s="1213"/>
      <c r="J83" s="1214"/>
      <c r="K83" s="1214"/>
      <c r="L83" s="1214"/>
      <c r="M83" s="1215"/>
      <c r="N83" s="1350"/>
      <c r="O83" s="1351"/>
      <c r="P83" s="1352"/>
      <c r="Q83" s="818" t="s">
        <v>431</v>
      </c>
      <c r="R83" s="818"/>
      <c r="S83" s="818"/>
      <c r="T83" s="818"/>
      <c r="U83" s="818"/>
      <c r="V83" s="818"/>
      <c r="W83" s="818"/>
      <c r="X83" s="818"/>
      <c r="Y83" s="818"/>
      <c r="Z83" s="818"/>
      <c r="AA83" s="818"/>
      <c r="AB83" s="818"/>
      <c r="AC83" s="818"/>
      <c r="AD83" s="818"/>
      <c r="AE83" s="818"/>
      <c r="AF83" s="818"/>
      <c r="AG83" s="818"/>
      <c r="AH83" s="818"/>
      <c r="AI83" s="818"/>
      <c r="AJ83" s="818"/>
      <c r="AK83" s="821"/>
      <c r="AL83" s="87"/>
      <c r="AM83" s="6"/>
      <c r="AN83" s="6"/>
      <c r="AO83" s="6"/>
      <c r="AP83" s="6"/>
      <c r="AQ83" s="6"/>
      <c r="AR83" s="6"/>
      <c r="AS83" s="6"/>
      <c r="AT83" s="6" t="str">
        <f t="shared" si="4"/>
        <v>変更なし</v>
      </c>
      <c r="AU83" s="6"/>
      <c r="BA83" s="24"/>
    </row>
    <row r="84" spans="2:53" s="5" customFormat="1" ht="24.75" customHeight="1">
      <c r="B84" s="906"/>
      <c r="C84" s="1133"/>
      <c r="D84" s="1133"/>
      <c r="E84" s="1133"/>
      <c r="F84" s="1133"/>
      <c r="G84" s="1133"/>
      <c r="H84" s="1133"/>
      <c r="I84" s="1213"/>
      <c r="J84" s="1214"/>
      <c r="K84" s="1214"/>
      <c r="L84" s="1214"/>
      <c r="M84" s="1215"/>
      <c r="N84" s="1350"/>
      <c r="O84" s="1351"/>
      <c r="P84" s="1352"/>
      <c r="Q84" s="818" t="s">
        <v>431</v>
      </c>
      <c r="R84" s="818"/>
      <c r="S84" s="818"/>
      <c r="T84" s="818"/>
      <c r="U84" s="818"/>
      <c r="V84" s="818"/>
      <c r="W84" s="818"/>
      <c r="X84" s="818"/>
      <c r="Y84" s="818"/>
      <c r="Z84" s="818"/>
      <c r="AA84" s="818"/>
      <c r="AB84" s="818"/>
      <c r="AC84" s="818"/>
      <c r="AD84" s="818"/>
      <c r="AE84" s="818"/>
      <c r="AF84" s="818"/>
      <c r="AG84" s="818"/>
      <c r="AH84" s="818"/>
      <c r="AI84" s="818"/>
      <c r="AJ84" s="818"/>
      <c r="AK84" s="821"/>
      <c r="AL84" s="87"/>
      <c r="AM84" s="6"/>
      <c r="AN84" s="6"/>
      <c r="AO84" s="6"/>
      <c r="AP84" s="6"/>
      <c r="AQ84" s="6"/>
      <c r="AR84" s="6"/>
      <c r="AS84" s="6"/>
      <c r="AT84" s="6" t="str">
        <f t="shared" si="4"/>
        <v>変更なし</v>
      </c>
      <c r="AU84" s="6"/>
      <c r="BA84" s="24"/>
    </row>
    <row r="85" spans="2:53" s="5" customFormat="1" ht="24.75" customHeight="1">
      <c r="B85" s="906"/>
      <c r="C85" s="1133"/>
      <c r="D85" s="1133"/>
      <c r="E85" s="1133"/>
      <c r="F85" s="1133"/>
      <c r="G85" s="1133"/>
      <c r="H85" s="1133"/>
      <c r="I85" s="1213"/>
      <c r="J85" s="1214"/>
      <c r="K85" s="1214"/>
      <c r="L85" s="1214"/>
      <c r="M85" s="1215"/>
      <c r="N85" s="1350"/>
      <c r="O85" s="1351"/>
      <c r="P85" s="1352"/>
      <c r="Q85" s="818" t="s">
        <v>431</v>
      </c>
      <c r="R85" s="818"/>
      <c r="S85" s="818"/>
      <c r="T85" s="818"/>
      <c r="U85" s="818"/>
      <c r="V85" s="818"/>
      <c r="W85" s="818"/>
      <c r="X85" s="818"/>
      <c r="Y85" s="818"/>
      <c r="Z85" s="818"/>
      <c r="AA85" s="818"/>
      <c r="AB85" s="818"/>
      <c r="AC85" s="818"/>
      <c r="AD85" s="818"/>
      <c r="AE85" s="818"/>
      <c r="AF85" s="818"/>
      <c r="AG85" s="818"/>
      <c r="AH85" s="818"/>
      <c r="AI85" s="818"/>
      <c r="AJ85" s="818"/>
      <c r="AK85" s="821"/>
      <c r="AL85" s="87"/>
      <c r="AM85" s="6"/>
      <c r="AN85" s="6"/>
      <c r="AO85" s="6"/>
      <c r="AP85" s="6"/>
      <c r="AQ85" s="6"/>
      <c r="AR85" s="6"/>
      <c r="AS85" s="6"/>
      <c r="AT85" s="6" t="str">
        <f t="shared" si="4"/>
        <v>変更なし</v>
      </c>
      <c r="AU85" s="6"/>
      <c r="BA85" s="24"/>
    </row>
    <row r="86" spans="2:53" s="5" customFormat="1" ht="24.75" customHeight="1">
      <c r="B86" s="906"/>
      <c r="C86" s="1133"/>
      <c r="D86" s="1133"/>
      <c r="E86" s="1133"/>
      <c r="F86" s="1133"/>
      <c r="G86" s="1133"/>
      <c r="H86" s="1133"/>
      <c r="I86" s="1213"/>
      <c r="J86" s="1214"/>
      <c r="K86" s="1214"/>
      <c r="L86" s="1214"/>
      <c r="M86" s="1215"/>
      <c r="N86" s="1350"/>
      <c r="O86" s="1351"/>
      <c r="P86" s="1352"/>
      <c r="Q86" s="818" t="s">
        <v>431</v>
      </c>
      <c r="R86" s="818"/>
      <c r="S86" s="818"/>
      <c r="T86" s="818"/>
      <c r="U86" s="818"/>
      <c r="V86" s="818"/>
      <c r="W86" s="818"/>
      <c r="X86" s="818"/>
      <c r="Y86" s="818"/>
      <c r="Z86" s="818"/>
      <c r="AA86" s="818"/>
      <c r="AB86" s="818"/>
      <c r="AC86" s="818"/>
      <c r="AD86" s="818"/>
      <c r="AE86" s="818"/>
      <c r="AF86" s="818"/>
      <c r="AG86" s="818"/>
      <c r="AH86" s="818"/>
      <c r="AI86" s="818"/>
      <c r="AJ86" s="818"/>
      <c r="AK86" s="821"/>
      <c r="AL86" s="87"/>
      <c r="AM86" s="6"/>
      <c r="AN86" s="6"/>
      <c r="AO86" s="6"/>
      <c r="AP86" s="6"/>
      <c r="AQ86" s="6"/>
      <c r="AR86" s="6"/>
      <c r="AS86" s="6"/>
      <c r="AT86" s="6" t="str">
        <f t="shared" si="4"/>
        <v>変更なし</v>
      </c>
      <c r="AU86" s="6"/>
      <c r="BA86" s="24"/>
    </row>
    <row r="87" spans="2:53" s="5" customFormat="1" ht="24.75" customHeight="1">
      <c r="B87" s="906"/>
      <c r="C87" s="1133"/>
      <c r="D87" s="1133"/>
      <c r="E87" s="1133"/>
      <c r="F87" s="1133"/>
      <c r="G87" s="1133"/>
      <c r="H87" s="1133"/>
      <c r="I87" s="1213"/>
      <c r="J87" s="1214"/>
      <c r="K87" s="1214"/>
      <c r="L87" s="1214"/>
      <c r="M87" s="1215"/>
      <c r="N87" s="1350"/>
      <c r="O87" s="1351"/>
      <c r="P87" s="1352"/>
      <c r="Q87" s="818" t="s">
        <v>431</v>
      </c>
      <c r="R87" s="818"/>
      <c r="S87" s="818"/>
      <c r="T87" s="818"/>
      <c r="U87" s="818"/>
      <c r="V87" s="818"/>
      <c r="W87" s="818"/>
      <c r="X87" s="818"/>
      <c r="Y87" s="818"/>
      <c r="Z87" s="818"/>
      <c r="AA87" s="818"/>
      <c r="AB87" s="818"/>
      <c r="AC87" s="818"/>
      <c r="AD87" s="818"/>
      <c r="AE87" s="818"/>
      <c r="AF87" s="818"/>
      <c r="AG87" s="818"/>
      <c r="AH87" s="818"/>
      <c r="AI87" s="818"/>
      <c r="AJ87" s="818"/>
      <c r="AK87" s="821"/>
      <c r="AL87" s="87"/>
      <c r="AM87" s="6"/>
      <c r="AN87" s="6"/>
      <c r="AO87" s="6"/>
      <c r="AP87" s="6"/>
      <c r="AQ87" s="6"/>
      <c r="AR87" s="6"/>
      <c r="AS87" s="6"/>
      <c r="AT87" s="6" t="str">
        <f t="shared" si="4"/>
        <v>変更なし</v>
      </c>
      <c r="AU87" s="6"/>
      <c r="BA87" s="24"/>
    </row>
    <row r="88" spans="2:53" s="5" customFormat="1" ht="24.75" customHeight="1">
      <c r="B88" s="906"/>
      <c r="C88" s="1133"/>
      <c r="D88" s="1133"/>
      <c r="E88" s="1133"/>
      <c r="F88" s="1133"/>
      <c r="G88" s="1133"/>
      <c r="H88" s="1133"/>
      <c r="I88" s="1213"/>
      <c r="J88" s="1214"/>
      <c r="K88" s="1214"/>
      <c r="L88" s="1214"/>
      <c r="M88" s="1215"/>
      <c r="N88" s="1350"/>
      <c r="O88" s="1351"/>
      <c r="P88" s="1352"/>
      <c r="Q88" s="818" t="s">
        <v>431</v>
      </c>
      <c r="R88" s="818"/>
      <c r="S88" s="818"/>
      <c r="T88" s="818"/>
      <c r="U88" s="818"/>
      <c r="V88" s="818"/>
      <c r="W88" s="818"/>
      <c r="X88" s="818"/>
      <c r="Y88" s="818"/>
      <c r="Z88" s="818"/>
      <c r="AA88" s="818"/>
      <c r="AB88" s="818"/>
      <c r="AC88" s="818"/>
      <c r="AD88" s="818"/>
      <c r="AE88" s="818"/>
      <c r="AF88" s="818"/>
      <c r="AG88" s="818"/>
      <c r="AH88" s="818"/>
      <c r="AI88" s="818"/>
      <c r="AJ88" s="818"/>
      <c r="AK88" s="821"/>
      <c r="AL88" s="87"/>
      <c r="AM88" s="6"/>
      <c r="AN88" s="6"/>
      <c r="AO88" s="6"/>
      <c r="AP88" s="6"/>
      <c r="AQ88" s="6"/>
      <c r="AR88" s="6"/>
      <c r="AS88" s="6"/>
      <c r="AT88" s="6" t="str">
        <f t="shared" si="4"/>
        <v>変更なし</v>
      </c>
      <c r="AU88" s="6"/>
      <c r="BA88" s="24"/>
    </row>
    <row r="89" spans="2:53" s="5" customFormat="1" ht="24.75" customHeight="1">
      <c r="B89" s="906"/>
      <c r="C89" s="1133"/>
      <c r="D89" s="1133"/>
      <c r="E89" s="1133"/>
      <c r="F89" s="1133"/>
      <c r="G89" s="1133"/>
      <c r="H89" s="1133"/>
      <c r="I89" s="1213"/>
      <c r="J89" s="1214"/>
      <c r="K89" s="1214"/>
      <c r="L89" s="1214"/>
      <c r="M89" s="1215"/>
      <c r="N89" s="1350"/>
      <c r="O89" s="1351"/>
      <c r="P89" s="1352"/>
      <c r="Q89" s="818" t="s">
        <v>431</v>
      </c>
      <c r="R89" s="818"/>
      <c r="S89" s="818"/>
      <c r="T89" s="818"/>
      <c r="U89" s="818"/>
      <c r="V89" s="818"/>
      <c r="W89" s="818"/>
      <c r="X89" s="818"/>
      <c r="Y89" s="818"/>
      <c r="Z89" s="818"/>
      <c r="AA89" s="818"/>
      <c r="AB89" s="818"/>
      <c r="AC89" s="818"/>
      <c r="AD89" s="818"/>
      <c r="AE89" s="818"/>
      <c r="AF89" s="818"/>
      <c r="AG89" s="818"/>
      <c r="AH89" s="818"/>
      <c r="AI89" s="818"/>
      <c r="AJ89" s="818"/>
      <c r="AK89" s="821"/>
      <c r="AL89" s="87"/>
      <c r="AM89" s="6"/>
      <c r="AN89" s="6"/>
      <c r="AO89" s="6"/>
      <c r="AP89" s="6"/>
      <c r="AQ89" s="6"/>
      <c r="AR89" s="6"/>
      <c r="AS89" s="6"/>
      <c r="AT89" s="6" t="str">
        <f t="shared" si="4"/>
        <v>変更なし</v>
      </c>
      <c r="AU89" s="6"/>
      <c r="BA89" s="24"/>
    </row>
    <row r="90" spans="2:53" s="5" customFormat="1" ht="24.75" customHeight="1">
      <c r="B90" s="906"/>
      <c r="C90" s="1133"/>
      <c r="D90" s="1133"/>
      <c r="E90" s="1133"/>
      <c r="F90" s="1133"/>
      <c r="G90" s="1133"/>
      <c r="H90" s="1133"/>
      <c r="I90" s="1213"/>
      <c r="J90" s="1214"/>
      <c r="K90" s="1214"/>
      <c r="L90" s="1214"/>
      <c r="M90" s="1215"/>
      <c r="N90" s="1350"/>
      <c r="O90" s="1351"/>
      <c r="P90" s="1352"/>
      <c r="Q90" s="818" t="s">
        <v>431</v>
      </c>
      <c r="R90" s="818"/>
      <c r="S90" s="818"/>
      <c r="T90" s="818"/>
      <c r="U90" s="818"/>
      <c r="V90" s="818"/>
      <c r="W90" s="818"/>
      <c r="X90" s="818"/>
      <c r="Y90" s="818"/>
      <c r="Z90" s="818"/>
      <c r="AA90" s="818"/>
      <c r="AB90" s="818"/>
      <c r="AC90" s="818"/>
      <c r="AD90" s="818"/>
      <c r="AE90" s="818"/>
      <c r="AF90" s="818"/>
      <c r="AG90" s="818"/>
      <c r="AH90" s="818"/>
      <c r="AI90" s="818"/>
      <c r="AJ90" s="818"/>
      <c r="AK90" s="821"/>
      <c r="AL90" s="87"/>
      <c r="AM90" s="6"/>
      <c r="AN90" s="6"/>
      <c r="AO90" s="6"/>
      <c r="AP90" s="6"/>
      <c r="AQ90" s="6"/>
      <c r="AR90" s="6"/>
      <c r="AS90" s="6"/>
      <c r="AT90" s="6" t="str">
        <f t="shared" si="4"/>
        <v>変更なし</v>
      </c>
      <c r="AU90" s="6"/>
      <c r="BA90" s="24"/>
    </row>
    <row r="91" spans="2:53" s="5" customFormat="1" ht="24.75" customHeight="1">
      <c r="B91" s="906"/>
      <c r="C91" s="1133"/>
      <c r="D91" s="1133"/>
      <c r="E91" s="1133"/>
      <c r="F91" s="1133"/>
      <c r="G91" s="1133"/>
      <c r="H91" s="1133"/>
      <c r="I91" s="1213"/>
      <c r="J91" s="1214"/>
      <c r="K91" s="1214"/>
      <c r="L91" s="1214"/>
      <c r="M91" s="1215"/>
      <c r="N91" s="1350"/>
      <c r="O91" s="1351"/>
      <c r="P91" s="1352"/>
      <c r="Q91" s="818" t="s">
        <v>431</v>
      </c>
      <c r="R91" s="818"/>
      <c r="S91" s="818"/>
      <c r="T91" s="818"/>
      <c r="U91" s="818"/>
      <c r="V91" s="818"/>
      <c r="W91" s="818"/>
      <c r="X91" s="818"/>
      <c r="Y91" s="818"/>
      <c r="Z91" s="818"/>
      <c r="AA91" s="818"/>
      <c r="AB91" s="818"/>
      <c r="AC91" s="818"/>
      <c r="AD91" s="818"/>
      <c r="AE91" s="818"/>
      <c r="AF91" s="818"/>
      <c r="AG91" s="818"/>
      <c r="AH91" s="818"/>
      <c r="AI91" s="818"/>
      <c r="AJ91" s="818"/>
      <c r="AK91" s="821"/>
      <c r="AL91" s="87"/>
      <c r="AM91" s="6"/>
      <c r="AN91" s="6"/>
      <c r="AO91" s="6"/>
      <c r="AP91" s="6"/>
      <c r="AQ91" s="6"/>
      <c r="AR91" s="6"/>
      <c r="AS91" s="6"/>
      <c r="AT91" s="6" t="str">
        <f t="shared" si="4"/>
        <v>変更なし</v>
      </c>
      <c r="AU91" s="6"/>
      <c r="BA91" s="24"/>
    </row>
    <row r="92" spans="2:53" s="5" customFormat="1" ht="24.75" customHeight="1">
      <c r="B92" s="906"/>
      <c r="C92" s="1133"/>
      <c r="D92" s="1133"/>
      <c r="E92" s="1133"/>
      <c r="F92" s="1133"/>
      <c r="G92" s="1133"/>
      <c r="H92" s="1133"/>
      <c r="I92" s="1213"/>
      <c r="J92" s="1214"/>
      <c r="K92" s="1214"/>
      <c r="L92" s="1214"/>
      <c r="M92" s="1215"/>
      <c r="N92" s="1350"/>
      <c r="O92" s="1351"/>
      <c r="P92" s="1352"/>
      <c r="Q92" s="818" t="s">
        <v>431</v>
      </c>
      <c r="R92" s="818"/>
      <c r="S92" s="818"/>
      <c r="T92" s="818"/>
      <c r="U92" s="818"/>
      <c r="V92" s="818"/>
      <c r="W92" s="818"/>
      <c r="X92" s="818"/>
      <c r="Y92" s="818"/>
      <c r="Z92" s="818"/>
      <c r="AA92" s="818"/>
      <c r="AB92" s="818"/>
      <c r="AC92" s="818"/>
      <c r="AD92" s="818"/>
      <c r="AE92" s="818"/>
      <c r="AF92" s="818"/>
      <c r="AG92" s="818"/>
      <c r="AH92" s="818"/>
      <c r="AI92" s="818"/>
      <c r="AJ92" s="818"/>
      <c r="AK92" s="821"/>
      <c r="AL92" s="87"/>
      <c r="AM92" s="6"/>
      <c r="AN92" s="6"/>
      <c r="AO92" s="6"/>
      <c r="AP92" s="6"/>
      <c r="AQ92" s="6"/>
      <c r="AR92" s="6"/>
      <c r="AS92" s="6"/>
      <c r="AT92" s="6" t="str">
        <f t="shared" si="4"/>
        <v>変更なし</v>
      </c>
      <c r="AU92" s="6"/>
      <c r="BA92" s="24"/>
    </row>
    <row r="93" spans="2:53" s="5" customFormat="1" ht="24.75" customHeight="1">
      <c r="B93" s="906"/>
      <c r="C93" s="1133"/>
      <c r="D93" s="1133"/>
      <c r="E93" s="1133"/>
      <c r="F93" s="1133"/>
      <c r="G93" s="1133"/>
      <c r="H93" s="1133"/>
      <c r="I93" s="1213"/>
      <c r="J93" s="1214"/>
      <c r="K93" s="1214"/>
      <c r="L93" s="1214"/>
      <c r="M93" s="1215"/>
      <c r="N93" s="1350"/>
      <c r="O93" s="1351"/>
      <c r="P93" s="1352"/>
      <c r="Q93" s="818" t="s">
        <v>431</v>
      </c>
      <c r="R93" s="818"/>
      <c r="S93" s="818"/>
      <c r="T93" s="818"/>
      <c r="U93" s="818"/>
      <c r="V93" s="818"/>
      <c r="W93" s="818"/>
      <c r="X93" s="818"/>
      <c r="Y93" s="818"/>
      <c r="Z93" s="818"/>
      <c r="AA93" s="818"/>
      <c r="AB93" s="818"/>
      <c r="AC93" s="818"/>
      <c r="AD93" s="818"/>
      <c r="AE93" s="818"/>
      <c r="AF93" s="818"/>
      <c r="AG93" s="818"/>
      <c r="AH93" s="818"/>
      <c r="AI93" s="818"/>
      <c r="AJ93" s="818"/>
      <c r="AK93" s="821"/>
      <c r="AL93" s="87"/>
      <c r="AM93" s="6"/>
      <c r="AN93" s="6"/>
      <c r="AO93" s="6"/>
      <c r="AP93" s="6"/>
      <c r="AQ93" s="6"/>
      <c r="AR93" s="6"/>
      <c r="AS93" s="6"/>
      <c r="AT93" s="6" t="str">
        <f t="shared" si="4"/>
        <v>変更なし</v>
      </c>
      <c r="AU93" s="6"/>
      <c r="BA93" s="24"/>
    </row>
    <row r="94" spans="2:53" s="5" customFormat="1" ht="24.75" customHeight="1">
      <c r="B94" s="906"/>
      <c r="C94" s="1133"/>
      <c r="D94" s="1133"/>
      <c r="E94" s="1133"/>
      <c r="F94" s="1133"/>
      <c r="G94" s="1133"/>
      <c r="H94" s="1133"/>
      <c r="I94" s="1213"/>
      <c r="J94" s="1214"/>
      <c r="K94" s="1214"/>
      <c r="L94" s="1214"/>
      <c r="M94" s="1215"/>
      <c r="N94" s="1350"/>
      <c r="O94" s="1351"/>
      <c r="P94" s="1352"/>
      <c r="Q94" s="818" t="s">
        <v>431</v>
      </c>
      <c r="R94" s="818"/>
      <c r="S94" s="818"/>
      <c r="T94" s="818"/>
      <c r="U94" s="818"/>
      <c r="V94" s="818"/>
      <c r="W94" s="818"/>
      <c r="X94" s="818"/>
      <c r="Y94" s="818"/>
      <c r="Z94" s="818"/>
      <c r="AA94" s="818"/>
      <c r="AB94" s="818"/>
      <c r="AC94" s="818"/>
      <c r="AD94" s="818"/>
      <c r="AE94" s="818"/>
      <c r="AF94" s="818"/>
      <c r="AG94" s="818"/>
      <c r="AH94" s="818"/>
      <c r="AI94" s="818"/>
      <c r="AJ94" s="818"/>
      <c r="AK94" s="821"/>
      <c r="AL94" s="87"/>
      <c r="AM94" s="6"/>
      <c r="AN94" s="6"/>
      <c r="AO94" s="6"/>
      <c r="AP94" s="6"/>
      <c r="AQ94" s="6"/>
      <c r="AR94" s="6"/>
      <c r="AS94" s="6"/>
      <c r="AT94" s="6" t="str">
        <f t="shared" si="4"/>
        <v>変更なし</v>
      </c>
      <c r="AU94" s="6"/>
      <c r="BA94" s="24"/>
    </row>
    <row r="95" spans="2:53" s="5" customFormat="1" ht="24.75" customHeight="1">
      <c r="B95" s="906"/>
      <c r="C95" s="1133"/>
      <c r="D95" s="1133"/>
      <c r="E95" s="1133"/>
      <c r="F95" s="1133"/>
      <c r="G95" s="1133"/>
      <c r="H95" s="1133"/>
      <c r="I95" s="1213"/>
      <c r="J95" s="1214"/>
      <c r="K95" s="1214"/>
      <c r="L95" s="1214"/>
      <c r="M95" s="1215"/>
      <c r="N95" s="1350"/>
      <c r="O95" s="1351"/>
      <c r="P95" s="1352"/>
      <c r="Q95" s="818" t="s">
        <v>431</v>
      </c>
      <c r="R95" s="818"/>
      <c r="S95" s="818"/>
      <c r="T95" s="818"/>
      <c r="U95" s="818"/>
      <c r="V95" s="818"/>
      <c r="W95" s="818"/>
      <c r="X95" s="818"/>
      <c r="Y95" s="818"/>
      <c r="Z95" s="818"/>
      <c r="AA95" s="818"/>
      <c r="AB95" s="818"/>
      <c r="AC95" s="818"/>
      <c r="AD95" s="818"/>
      <c r="AE95" s="818"/>
      <c r="AF95" s="818"/>
      <c r="AG95" s="818"/>
      <c r="AH95" s="818"/>
      <c r="AI95" s="818"/>
      <c r="AJ95" s="818"/>
      <c r="AK95" s="821"/>
      <c r="AL95" s="87"/>
      <c r="AM95" s="6"/>
      <c r="AN95" s="6"/>
      <c r="AO95" s="6"/>
      <c r="AP95" s="6"/>
      <c r="AQ95" s="6"/>
      <c r="AR95" s="6"/>
      <c r="AS95" s="6"/>
      <c r="AT95" s="6" t="str">
        <f t="shared" si="4"/>
        <v>変更なし</v>
      </c>
      <c r="AU95" s="6"/>
      <c r="BA95" s="24"/>
    </row>
    <row r="96" spans="2:53" s="5" customFormat="1" ht="24.75" customHeight="1">
      <c r="B96" s="906"/>
      <c r="C96" s="1133"/>
      <c r="D96" s="1133"/>
      <c r="E96" s="1133"/>
      <c r="F96" s="1133"/>
      <c r="G96" s="1133"/>
      <c r="H96" s="1133"/>
      <c r="I96" s="1213"/>
      <c r="J96" s="1214"/>
      <c r="K96" s="1214"/>
      <c r="L96" s="1214"/>
      <c r="M96" s="1215"/>
      <c r="N96" s="1350"/>
      <c r="O96" s="1351"/>
      <c r="P96" s="1352"/>
      <c r="Q96" s="818" t="s">
        <v>431</v>
      </c>
      <c r="R96" s="818"/>
      <c r="S96" s="818"/>
      <c r="T96" s="818"/>
      <c r="U96" s="818"/>
      <c r="V96" s="818"/>
      <c r="W96" s="818"/>
      <c r="X96" s="818"/>
      <c r="Y96" s="818"/>
      <c r="Z96" s="818"/>
      <c r="AA96" s="818"/>
      <c r="AB96" s="818"/>
      <c r="AC96" s="818"/>
      <c r="AD96" s="818"/>
      <c r="AE96" s="818"/>
      <c r="AF96" s="818"/>
      <c r="AG96" s="818"/>
      <c r="AH96" s="818"/>
      <c r="AI96" s="818"/>
      <c r="AJ96" s="818"/>
      <c r="AK96" s="821"/>
      <c r="AL96" s="87"/>
      <c r="AM96" s="6"/>
      <c r="AN96" s="6"/>
      <c r="AO96" s="6"/>
      <c r="AP96" s="6"/>
      <c r="AQ96" s="6"/>
      <c r="AR96" s="6"/>
      <c r="AS96" s="6"/>
      <c r="AT96" s="6" t="str">
        <f t="shared" si="4"/>
        <v>変更なし</v>
      </c>
      <c r="AU96" s="6"/>
      <c r="BA96" s="24"/>
    </row>
    <row r="97" spans="2:53" s="5" customFormat="1" ht="24.75" customHeight="1" thickBot="1">
      <c r="B97" s="906"/>
      <c r="C97" s="1133"/>
      <c r="D97" s="1133"/>
      <c r="E97" s="1133"/>
      <c r="F97" s="1133"/>
      <c r="G97" s="1133"/>
      <c r="H97" s="1133"/>
      <c r="I97" s="1216"/>
      <c r="J97" s="1217"/>
      <c r="K97" s="1217"/>
      <c r="L97" s="1217"/>
      <c r="M97" s="1218"/>
      <c r="N97" s="1353"/>
      <c r="O97" s="1354"/>
      <c r="P97" s="1355"/>
      <c r="Q97" s="818" t="s">
        <v>431</v>
      </c>
      <c r="R97" s="818"/>
      <c r="S97" s="818"/>
      <c r="T97" s="818"/>
      <c r="U97" s="818"/>
      <c r="V97" s="818"/>
      <c r="W97" s="818"/>
      <c r="X97" s="818"/>
      <c r="Y97" s="818"/>
      <c r="Z97" s="818"/>
      <c r="AA97" s="818"/>
      <c r="AB97" s="818"/>
      <c r="AC97" s="818"/>
      <c r="AD97" s="818"/>
      <c r="AE97" s="818"/>
      <c r="AF97" s="818"/>
      <c r="AG97" s="818"/>
      <c r="AH97" s="818"/>
      <c r="AI97" s="818"/>
      <c r="AJ97" s="818"/>
      <c r="AK97" s="821"/>
      <c r="AL97" s="87"/>
      <c r="AM97" s="6"/>
      <c r="AN97" s="6"/>
      <c r="AO97" s="6"/>
      <c r="AP97" s="6"/>
      <c r="AQ97" s="6"/>
      <c r="AR97" s="6"/>
      <c r="AS97" s="6"/>
      <c r="AT97" s="6" t="str">
        <f t="shared" si="4"/>
        <v>変更なし</v>
      </c>
      <c r="AU97" s="6"/>
      <c r="BA97" s="24"/>
    </row>
    <row r="98" spans="2:53" s="81" customFormat="1" ht="12" customHeight="1">
      <c r="B98" s="246" t="s">
        <v>435</v>
      </c>
      <c r="C98" s="1075" t="s">
        <v>436</v>
      </c>
      <c r="D98" s="1075"/>
      <c r="E98" s="1075"/>
      <c r="F98" s="1075"/>
      <c r="G98" s="1075"/>
      <c r="H98" s="1075"/>
      <c r="I98" s="1075"/>
      <c r="J98" s="1075"/>
      <c r="K98" s="1075"/>
      <c r="L98" s="1075"/>
      <c r="M98" s="1075"/>
      <c r="N98" s="1075"/>
      <c r="O98" s="1075"/>
      <c r="P98" s="1075"/>
      <c r="Q98" s="1075"/>
      <c r="R98" s="1075"/>
      <c r="S98" s="1075"/>
      <c r="T98" s="1075"/>
      <c r="U98" s="1075"/>
      <c r="V98" s="1075"/>
      <c r="W98" s="1075"/>
      <c r="X98" s="1075"/>
      <c r="Y98" s="1075"/>
      <c r="Z98" s="1075"/>
      <c r="AA98" s="1075"/>
      <c r="AB98" s="1075"/>
      <c r="AC98" s="1075"/>
      <c r="AD98" s="1075"/>
      <c r="AE98" s="1075"/>
      <c r="AF98" s="1075"/>
      <c r="AG98" s="1075"/>
      <c r="AH98" s="1075"/>
      <c r="AI98" s="1075"/>
      <c r="AJ98" s="1075"/>
      <c r="AK98" s="1075"/>
      <c r="AN98" s="83"/>
      <c r="AO98" s="83"/>
      <c r="AP98" s="83"/>
      <c r="AQ98" s="83"/>
      <c r="AR98" s="83"/>
      <c r="AS98" s="83"/>
      <c r="AT98" s="83"/>
      <c r="AU98" s="83"/>
      <c r="AV98" s="83"/>
      <c r="AW98" s="83"/>
      <c r="AX98" s="83"/>
      <c r="AY98" s="83"/>
      <c r="AZ98" s="83"/>
    </row>
    <row r="99" spans="2:53" s="81" customFormat="1" ht="12" customHeight="1">
      <c r="B99" s="152" t="s">
        <v>437</v>
      </c>
      <c r="C99" s="1080" t="s">
        <v>339</v>
      </c>
      <c r="D99" s="1080"/>
      <c r="E99" s="1080"/>
      <c r="F99" s="1080"/>
      <c r="G99" s="1080"/>
      <c r="H99" s="1080"/>
      <c r="I99" s="1080"/>
      <c r="J99" s="1080"/>
      <c r="K99" s="1080"/>
      <c r="L99" s="1080"/>
      <c r="M99" s="1080"/>
      <c r="N99" s="1080"/>
      <c r="O99" s="1080"/>
      <c r="P99" s="1080"/>
      <c r="Q99" s="1080"/>
      <c r="R99" s="1080"/>
      <c r="S99" s="1080"/>
      <c r="T99" s="1080"/>
      <c r="U99" s="1080"/>
      <c r="V99" s="1080"/>
      <c r="W99" s="1080"/>
      <c r="X99" s="1080"/>
      <c r="Y99" s="1080"/>
      <c r="Z99" s="1080"/>
      <c r="AA99" s="1080"/>
      <c r="AB99" s="1080"/>
      <c r="AC99" s="1080"/>
      <c r="AD99" s="1080"/>
      <c r="AE99" s="1080"/>
      <c r="AF99" s="1080"/>
      <c r="AG99" s="1080"/>
      <c r="AH99" s="1080"/>
      <c r="AI99" s="1080"/>
      <c r="AJ99" s="1080"/>
      <c r="AK99" s="1080"/>
      <c r="AN99" s="83"/>
      <c r="AO99" s="83"/>
      <c r="AP99" s="83"/>
      <c r="AQ99" s="83"/>
      <c r="AR99" s="83"/>
      <c r="AS99" s="83"/>
      <c r="AT99" s="83"/>
      <c r="AU99" s="83"/>
      <c r="AV99" s="83"/>
      <c r="AW99" s="83"/>
      <c r="AX99" s="83"/>
      <c r="AY99" s="83"/>
      <c r="AZ99" s="83"/>
    </row>
  </sheetData>
  <mergeCells count="203">
    <mergeCell ref="C98:AK98"/>
    <mergeCell ref="C99:AK99"/>
    <mergeCell ref="Q95:S95"/>
    <mergeCell ref="T95:AK95"/>
    <mergeCell ref="Q96:S96"/>
    <mergeCell ref="T96:AK96"/>
    <mergeCell ref="Q97:S97"/>
    <mergeCell ref="T97:AK97"/>
    <mergeCell ref="Q92:S92"/>
    <mergeCell ref="T92:AK92"/>
    <mergeCell ref="Q93:S93"/>
    <mergeCell ref="T93:AK93"/>
    <mergeCell ref="Q94:S94"/>
    <mergeCell ref="T94:AK94"/>
    <mergeCell ref="Q89:S89"/>
    <mergeCell ref="T89:AK89"/>
    <mergeCell ref="Q90:S90"/>
    <mergeCell ref="T90:AK90"/>
    <mergeCell ref="Q91:S91"/>
    <mergeCell ref="T91:AK91"/>
    <mergeCell ref="Q86:S86"/>
    <mergeCell ref="T86:AK86"/>
    <mergeCell ref="Q87:S87"/>
    <mergeCell ref="T87:AK87"/>
    <mergeCell ref="Q88:S88"/>
    <mergeCell ref="T88:AK88"/>
    <mergeCell ref="T83:AK83"/>
    <mergeCell ref="Q84:S84"/>
    <mergeCell ref="T84:AK84"/>
    <mergeCell ref="Q85:S85"/>
    <mergeCell ref="T85:AK85"/>
    <mergeCell ref="Q80:S80"/>
    <mergeCell ref="T80:AK80"/>
    <mergeCell ref="Q81:S81"/>
    <mergeCell ref="T81:AK81"/>
    <mergeCell ref="Q82:S82"/>
    <mergeCell ref="T82:AK82"/>
    <mergeCell ref="T73:AK73"/>
    <mergeCell ref="I67:M97"/>
    <mergeCell ref="N67:P97"/>
    <mergeCell ref="Q67:S67"/>
    <mergeCell ref="T67:AK67"/>
    <mergeCell ref="Q68:S68"/>
    <mergeCell ref="T68:AK68"/>
    <mergeCell ref="Q69:S69"/>
    <mergeCell ref="T69:AK69"/>
    <mergeCell ref="Q70:S70"/>
    <mergeCell ref="T70:AK70"/>
    <mergeCell ref="Q77:S77"/>
    <mergeCell ref="T77:AK77"/>
    <mergeCell ref="Q78:S78"/>
    <mergeCell ref="T78:AK78"/>
    <mergeCell ref="Q79:S79"/>
    <mergeCell ref="T79:AK79"/>
    <mergeCell ref="Q74:S74"/>
    <mergeCell ref="T74:AK74"/>
    <mergeCell ref="Q75:S75"/>
    <mergeCell ref="T75:AK75"/>
    <mergeCell ref="Q76:S76"/>
    <mergeCell ref="T76:AK76"/>
    <mergeCell ref="Q83:S83"/>
    <mergeCell ref="B59:B97"/>
    <mergeCell ref="C59:H97"/>
    <mergeCell ref="I59:M61"/>
    <mergeCell ref="N59:P61"/>
    <mergeCell ref="R59:AK59"/>
    <mergeCell ref="R60:AK60"/>
    <mergeCell ref="R61:AK61"/>
    <mergeCell ref="I62:M63"/>
    <mergeCell ref="N62:P63"/>
    <mergeCell ref="Q62:AK62"/>
    <mergeCell ref="Q63:AK63"/>
    <mergeCell ref="I64:M66"/>
    <mergeCell ref="N64:P66"/>
    <mergeCell ref="R64:X64"/>
    <mergeCell ref="Y64:AK64"/>
    <mergeCell ref="Q65:AD65"/>
    <mergeCell ref="AE65:AK65"/>
    <mergeCell ref="Q66:AD66"/>
    <mergeCell ref="AE66:AK66"/>
    <mergeCell ref="Q71:S71"/>
    <mergeCell ref="T71:AK71"/>
    <mergeCell ref="Q72:S72"/>
    <mergeCell ref="T72:AK72"/>
    <mergeCell ref="Q73:S73"/>
    <mergeCell ref="B51:B57"/>
    <mergeCell ref="C51:H57"/>
    <mergeCell ref="J51:L51"/>
    <mergeCell ref="M51:W51"/>
    <mergeCell ref="I52:I53"/>
    <mergeCell ref="K52:L52"/>
    <mergeCell ref="M52:W53"/>
    <mergeCell ref="K53:L53"/>
    <mergeCell ref="I45:I46"/>
    <mergeCell ref="K45:L45"/>
    <mergeCell ref="M45:O46"/>
    <mergeCell ref="P45:W45"/>
    <mergeCell ref="B35:B46"/>
    <mergeCell ref="I54:I55"/>
    <mergeCell ref="K54:L54"/>
    <mergeCell ref="M54:W55"/>
    <mergeCell ref="K55:L55"/>
    <mergeCell ref="I56:I57"/>
    <mergeCell ref="K56:L56"/>
    <mergeCell ref="M56:W57"/>
    <mergeCell ref="K57:L57"/>
    <mergeCell ref="C47:AK47"/>
    <mergeCell ref="C48:AK48"/>
    <mergeCell ref="X45:AD46"/>
    <mergeCell ref="AE45:AK46"/>
    <mergeCell ref="K46:L46"/>
    <mergeCell ref="Q46:W46"/>
    <mergeCell ref="I43:I44"/>
    <mergeCell ref="K43:L43"/>
    <mergeCell ref="M43:O44"/>
    <mergeCell ref="P43:W43"/>
    <mergeCell ref="X43:AD44"/>
    <mergeCell ref="AE43:AK44"/>
    <mergeCell ref="K44:L44"/>
    <mergeCell ref="Q44:W44"/>
    <mergeCell ref="Q42:W42"/>
    <mergeCell ref="I39:I40"/>
    <mergeCell ref="K39:L39"/>
    <mergeCell ref="M39:O40"/>
    <mergeCell ref="P39:W39"/>
    <mergeCell ref="X39:AD40"/>
    <mergeCell ref="AE39:AK40"/>
    <mergeCell ref="K40:L40"/>
    <mergeCell ref="Q40:W40"/>
    <mergeCell ref="I37:I38"/>
    <mergeCell ref="K37:L37"/>
    <mergeCell ref="M37:O38"/>
    <mergeCell ref="P37:W37"/>
    <mergeCell ref="X37:AD38"/>
    <mergeCell ref="AE37:AK38"/>
    <mergeCell ref="K38:L38"/>
    <mergeCell ref="Q38:W38"/>
    <mergeCell ref="C33:AK33"/>
    <mergeCell ref="C35:H46"/>
    <mergeCell ref="I35:I36"/>
    <mergeCell ref="J35:L36"/>
    <mergeCell ref="M35:O36"/>
    <mergeCell ref="P35:W35"/>
    <mergeCell ref="X35:AD36"/>
    <mergeCell ref="AE35:AK36"/>
    <mergeCell ref="P36:W36"/>
    <mergeCell ref="I41:I42"/>
    <mergeCell ref="K41:L41"/>
    <mergeCell ref="M41:O42"/>
    <mergeCell ref="P41:W41"/>
    <mergeCell ref="X41:AD42"/>
    <mergeCell ref="AE41:AK42"/>
    <mergeCell ref="K42:L42"/>
    <mergeCell ref="C24:AK24"/>
    <mergeCell ref="C25:AK25"/>
    <mergeCell ref="B27:B32"/>
    <mergeCell ref="C27:H32"/>
    <mergeCell ref="J27:P27"/>
    <mergeCell ref="Q27:W27"/>
    <mergeCell ref="X27:AD27"/>
    <mergeCell ref="J28:P28"/>
    <mergeCell ref="Q28:W28"/>
    <mergeCell ref="X28:AD28"/>
    <mergeCell ref="J31:P31"/>
    <mergeCell ref="Q31:W31"/>
    <mergeCell ref="X31:AD31"/>
    <mergeCell ref="J32:P32"/>
    <mergeCell ref="Q32:W32"/>
    <mergeCell ref="X32:AD32"/>
    <mergeCell ref="J29:P29"/>
    <mergeCell ref="Q29:W29"/>
    <mergeCell ref="X29:AD29"/>
    <mergeCell ref="J30:P30"/>
    <mergeCell ref="Q30:W30"/>
    <mergeCell ref="X30:AD30"/>
    <mergeCell ref="B20:B23"/>
    <mergeCell ref="C20:H23"/>
    <mergeCell ref="I20:J20"/>
    <mergeCell ref="K20:T20"/>
    <mergeCell ref="I21:J21"/>
    <mergeCell ref="K21:T21"/>
    <mergeCell ref="I22:J22"/>
    <mergeCell ref="K22:T22"/>
    <mergeCell ref="I23:J23"/>
    <mergeCell ref="K23:T23"/>
    <mergeCell ref="B13:B14"/>
    <mergeCell ref="C13:H13"/>
    <mergeCell ref="I13:O14"/>
    <mergeCell ref="C14:H14"/>
    <mergeCell ref="B16:B18"/>
    <mergeCell ref="C16:H18"/>
    <mergeCell ref="J16:AB16"/>
    <mergeCell ref="J17:AB17"/>
    <mergeCell ref="J18:AB18"/>
    <mergeCell ref="B4:J4"/>
    <mergeCell ref="L4:P4"/>
    <mergeCell ref="Q4:AJ4"/>
    <mergeCell ref="B9:B10"/>
    <mergeCell ref="C9:H10"/>
    <mergeCell ref="I9:O10"/>
    <mergeCell ref="Q9:R9"/>
    <mergeCell ref="Q10:R10"/>
    <mergeCell ref="C11:AK11"/>
  </mergeCells>
  <phoneticPr fontId="4"/>
  <conditionalFormatting sqref="I20:T23">
    <cfRule type="expression" dxfId="21" priority="37">
      <formula>$P$10="■"</formula>
    </cfRule>
  </conditionalFormatting>
  <conditionalFormatting sqref="I20:T23">
    <cfRule type="expression" dxfId="20" priority="36">
      <formula>$P$11="■"</formula>
    </cfRule>
  </conditionalFormatting>
  <conditionalFormatting sqref="K21:T23">
    <cfRule type="expression" dxfId="19" priority="35">
      <formula>$I$18="■"</formula>
    </cfRule>
  </conditionalFormatting>
  <conditionalFormatting sqref="I28:AD32">
    <cfRule type="expression" dxfId="18" priority="33">
      <formula>$P$10="■"</formula>
    </cfRule>
  </conditionalFormatting>
  <conditionalFormatting sqref="P38">
    <cfRule type="expression" dxfId="17" priority="31">
      <formula>$M37=$AO$34</formula>
    </cfRule>
    <cfRule type="expression" dxfId="16" priority="32">
      <formula>$M37=$AN$34</formula>
    </cfRule>
  </conditionalFormatting>
  <conditionalFormatting sqref="Q38:W38">
    <cfRule type="expression" dxfId="15" priority="29">
      <formula>$M37=$AO$34</formula>
    </cfRule>
    <cfRule type="expression" dxfId="14" priority="30">
      <formula>$M37=$AN$34</formula>
    </cfRule>
  </conditionalFormatting>
  <conditionalFormatting sqref="N62:AK86 N97:AK97">
    <cfRule type="expression" dxfId="13" priority="9">
      <formula>$Q$57="■"</formula>
    </cfRule>
  </conditionalFormatting>
  <conditionalFormatting sqref="N62:AK63">
    <cfRule type="expression" dxfId="12" priority="8">
      <formula>$Q$59="■"</formula>
    </cfRule>
  </conditionalFormatting>
  <conditionalFormatting sqref="N64:AK86 N97:AK97">
    <cfRule type="expression" dxfId="11" priority="7">
      <formula>$Q$58="■"</formula>
    </cfRule>
  </conditionalFormatting>
  <conditionalFormatting sqref="N59:P86 N97:P97">
    <cfRule type="expression" dxfId="10" priority="10">
      <formula>$AS$59</formula>
    </cfRule>
  </conditionalFormatting>
  <conditionalFormatting sqref="Y64:AK64">
    <cfRule type="expression" dxfId="9" priority="6">
      <formula>AND($AS$58,$Q$62="□")</formula>
    </cfRule>
  </conditionalFormatting>
  <conditionalFormatting sqref="Q65:AK66">
    <cfRule type="expression" dxfId="8" priority="5">
      <formula>$Q$62="■"</formula>
    </cfRule>
  </conditionalFormatting>
  <conditionalFormatting sqref="Q59:AK97">
    <cfRule type="expression" dxfId="7" priority="1">
      <formula>AND($AS$58,NOT($AS$59),$AT59=$AR$57)</formula>
    </cfRule>
  </conditionalFormatting>
  <conditionalFormatting sqref="N87:AK96">
    <cfRule type="expression" dxfId="6" priority="3">
      <formula>$Q$57="■"</formula>
    </cfRule>
  </conditionalFormatting>
  <conditionalFormatting sqref="N87:AK96">
    <cfRule type="expression" dxfId="5" priority="2">
      <formula>$Q$58="■"</formula>
    </cfRule>
  </conditionalFormatting>
  <conditionalFormatting sqref="N87:P96">
    <cfRule type="expression" dxfId="4" priority="4">
      <formula>$AS$59</formula>
    </cfRule>
  </conditionalFormatting>
  <dataValidations count="9">
    <dataValidation type="list" allowBlank="1" showInputMessage="1" showErrorMessage="1" sqref="I18 I20:J20" xr:uid="{00000000-0002-0000-0A00-000000000000}">
      <formula1>$AN$18:$AO$18</formula1>
    </dataValidation>
    <dataValidation type="list" allowBlank="1" showInputMessage="1" showErrorMessage="1" sqref="I17" xr:uid="{00000000-0002-0000-0A00-000001000000}">
      <formula1>$AN$17:$AO$17</formula1>
    </dataValidation>
    <dataValidation type="list" allowBlank="1" showInputMessage="1" showErrorMessage="1" sqref="I16" xr:uid="{00000000-0002-0000-0A00-000002000000}">
      <formula1>$AN$16:$AO$16</formula1>
    </dataValidation>
    <dataValidation type="list" allowBlank="1" showInputMessage="1" showErrorMessage="1" sqref="P9:P10 J37:J46 J52:J57 Q59:Q61" xr:uid="{00000000-0002-0000-0A00-000003000000}">
      <formula1>$AN9:$AO9</formula1>
    </dataValidation>
    <dataValidation type="list" allowBlank="1" showInputMessage="1" showErrorMessage="1" sqref="Q64" xr:uid="{00000000-0002-0000-0A00-000004000000}">
      <formula1>$AN$62:$AO$62</formula1>
    </dataValidation>
    <dataValidation type="list" allowBlank="1" showInputMessage="1" showErrorMessage="1" sqref="Y64:AK64" xr:uid="{00000000-0002-0000-0A00-000005000000}">
      <formula1>$AN$63:$AR$63</formula1>
    </dataValidation>
    <dataValidation type="list" allowBlank="1" showInputMessage="1" showErrorMessage="1" sqref="Q68:S97" xr:uid="{00000000-0002-0000-0A00-000006000000}">
      <formula1>$AN$66:$AP$66</formula1>
    </dataValidation>
    <dataValidation type="list" allowBlank="1" showInputMessage="1" showErrorMessage="1" sqref="N59:P68" xr:uid="{00000000-0002-0000-0A00-000007000000}">
      <formula1>$AQ$57:$AR$57</formula1>
    </dataValidation>
    <dataValidation type="list" allowBlank="1" showInputMessage="1" showErrorMessage="1" sqref="M37:O46" xr:uid="{00000000-0002-0000-0A00-000008000000}">
      <formula1>$AN$34:$AO$34</formula1>
    </dataValidation>
  </dataValidations>
  <pageMargins left="0" right="0" top="0.19685039370078741" bottom="0" header="0.31496062992125984" footer="0.31496062992125984"/>
  <pageSetup paperSize="9" scale="73" fitToHeight="0" orientation="portrait" r:id="rId1"/>
  <headerFooter>
    <oddFooter>&amp;C&amp;D_&amp;T　&amp;F　&amp;P/&amp;N</oddFooter>
  </headerFooter>
  <rowBreaks count="1" manualBreakCount="1">
    <brk id="49" max="37" man="1"/>
  </rowBreaks>
  <colBreaks count="1" manualBreakCount="1">
    <brk id="5" max="68" man="1"/>
  </colBreaks>
  <drawing r:id="rId2"/>
  <extLst>
    <ext xmlns:x14="http://schemas.microsoft.com/office/spreadsheetml/2009/9/main" uri="{78C0D931-6437-407d-A8EE-F0AAD7539E65}">
      <x14:conditionalFormattings>
        <x14:conditionalFormatting xmlns:xm="http://schemas.microsoft.com/office/excel/2006/main">
          <x14:cfRule type="expression" priority="39" id="{ADCD30DD-F451-494F-B2EE-F4C036423C13}">
            <xm:f>OR(COUNTIF('(記入例) サービス個別(Wide接続) ①～⑪'!$H$10:$H$14,"■")&gt;0,COUNTIF('(記入例) サービス個別(Wide接続) ①～⑪'!$H$16:$H$17,"■")&gt;0)</xm:f>
            <x14:dxf>
              <fill>
                <patternFill>
                  <bgColor theme="0" tint="-0.14996795556505021"/>
                </patternFill>
              </fill>
            </x14:dxf>
          </x14:cfRule>
          <xm:sqref>P9</xm:sqref>
        </x14:conditionalFormatting>
        <x14:conditionalFormatting xmlns:xm="http://schemas.microsoft.com/office/excel/2006/main">
          <x14:cfRule type="expression" priority="38" id="{65A30967-A403-4B23-A9B4-8AF877F42ADA}">
            <xm:f>OR('(記入例) サービス個別(Wide接続) ①～⑪'!$H$13="■",AND('(記入例) サービス個別(Wide接続) ①～⑪'!$H$11="■",'(記入例) サービス個別(Wide接続) ①～⑪'!$H$12&lt;&gt;"■"))</xm:f>
            <x14:dxf>
              <fill>
                <patternFill>
                  <bgColor theme="0" tint="-0.14996795556505021"/>
                </patternFill>
              </fill>
            </x14:dxf>
          </x14:cfRule>
          <xm:sqref>I13:O14</xm:sqref>
        </x14:conditionalFormatting>
        <x14:conditionalFormatting xmlns:xm="http://schemas.microsoft.com/office/excel/2006/main">
          <x14:cfRule type="expression" priority="34" id="{54AD2301-63A9-441A-A02E-1CB7BBDB8427}">
            <xm:f>OR(COUNTIF('(記入例) サービス個別(Wide接続) ①～⑪'!$H$10:$H$14,"■")&gt;0,COUNTIF('(記入例) サービス個別(Wide接続) ①～⑪'!$H$16:$H$17,"■")&gt;0)</xm:f>
            <x14:dxf>
              <fill>
                <patternFill>
                  <bgColor theme="0" tint="-0.14996795556505021"/>
                </patternFill>
              </fill>
            </x14:dxf>
          </x14:cfRule>
          <xm:sqref>I20:T23</xm:sqref>
        </x14:conditionalFormatting>
        <x14:conditionalFormatting xmlns:xm="http://schemas.microsoft.com/office/excel/2006/main">
          <x14:cfRule type="expression" priority="12" id="{41327919-3BCE-455B-BD13-E755B83D17A1}">
            <xm:f>OR(COUNTIF('(記入例) サービス個別(Wide接続) ①～⑪'!$H$11:$H$14,"■")&gt;0,COUNTIF('(記入例) サービス個別(Wide接続) ①～⑪'!$H$16:$H$17,"■")&gt;0)</xm:f>
            <x14:dxf>
              <fill>
                <patternFill>
                  <bgColor theme="0" tint="-0.14996795556505021"/>
                </patternFill>
              </fill>
            </x14:dxf>
          </x14:cfRule>
          <xm:sqref>I28:AD32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3145-BD5F-4A31-A367-D2CC63FA6CFD}">
  <sheetPr>
    <tabColor theme="5" tint="0.79998168889431442"/>
    <pageSetUpPr fitToPage="1"/>
  </sheetPr>
  <dimension ref="A1:AU37"/>
  <sheetViews>
    <sheetView showGridLines="0" view="pageBreakPreview" zoomScale="85" zoomScaleNormal="85" zoomScaleSheetLayoutView="85" workbookViewId="0">
      <selection activeCell="AK6" sqref="AK6"/>
    </sheetView>
  </sheetViews>
  <sheetFormatPr defaultColWidth="4.08984375" defaultRowHeight="15"/>
  <cols>
    <col min="1" max="39" width="4.08984375" style="31"/>
    <col min="40" max="41" width="4.08984375" style="31" hidden="1" customWidth="1"/>
    <col min="42" max="16384" width="4.08984375" style="31"/>
  </cols>
  <sheetData>
    <row r="1" spans="1:47" ht="16">
      <c r="A1" s="286"/>
      <c r="B1" s="285"/>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47" ht="16">
      <c r="A2" s="286"/>
      <c r="B2" s="285"/>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47" ht="16">
      <c r="A3" s="28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47" ht="26.5">
      <c r="A4" s="288"/>
      <c r="B4" s="423" t="s">
        <v>698</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287"/>
    </row>
    <row r="5" spans="1:47" ht="16">
      <c r="A5" s="288"/>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7"/>
      <c r="AL5" s="287"/>
    </row>
    <row r="6" spans="1:47" ht="16">
      <c r="A6" s="288"/>
      <c r="B6" s="285"/>
      <c r="C6" s="27"/>
      <c r="D6" s="27"/>
      <c r="E6" s="27"/>
      <c r="F6" s="27"/>
      <c r="G6" s="27"/>
      <c r="H6" s="27"/>
      <c r="I6" s="27"/>
      <c r="J6" s="27"/>
      <c r="K6" s="27"/>
      <c r="L6" s="27"/>
      <c r="M6" s="27"/>
      <c r="N6" s="290"/>
      <c r="O6" s="291"/>
      <c r="P6" s="291"/>
      <c r="Q6" s="292"/>
      <c r="R6" s="292"/>
      <c r="S6" s="292"/>
      <c r="T6" s="292"/>
      <c r="U6" s="292"/>
      <c r="V6" s="292"/>
      <c r="W6" s="292"/>
      <c r="X6" s="292"/>
      <c r="Y6" s="292"/>
      <c r="Z6" s="292"/>
      <c r="AA6" s="292"/>
      <c r="AB6" s="292"/>
      <c r="AC6" s="292"/>
      <c r="AD6" s="292"/>
      <c r="AE6" s="292"/>
      <c r="AF6" s="292"/>
      <c r="AG6" s="292"/>
      <c r="AH6" s="292"/>
      <c r="AI6" s="292"/>
      <c r="AJ6" s="292"/>
      <c r="AK6" s="11" t="str">
        <f>【必須】基本情報!AK6</f>
        <v>2022/4/1　Ver2.2</v>
      </c>
      <c r="AL6" s="287"/>
    </row>
    <row r="8" spans="1:47" ht="16">
      <c r="B8" s="728" t="s">
        <v>57</v>
      </c>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30"/>
    </row>
    <row r="9" spans="1:47" ht="16.5" customHeight="1">
      <c r="B9" s="731" t="s">
        <v>75</v>
      </c>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3"/>
    </row>
    <row r="10" spans="1:47" ht="9.75" customHeight="1" thickBot="1">
      <c r="K10" s="389"/>
    </row>
    <row r="11" spans="1:47" s="297" customFormat="1" ht="18.899999999999999" customHeight="1">
      <c r="B11" s="734" t="s">
        <v>699</v>
      </c>
      <c r="C11" s="442" t="s">
        <v>58</v>
      </c>
      <c r="D11" s="443"/>
      <c r="E11" s="444"/>
      <c r="F11" s="737" t="s">
        <v>700</v>
      </c>
      <c r="G11" s="740" t="s">
        <v>38</v>
      </c>
      <c r="H11" s="741"/>
      <c r="I11" s="746" t="s">
        <v>39</v>
      </c>
      <c r="J11" s="747"/>
      <c r="K11" s="390" t="s">
        <v>4</v>
      </c>
      <c r="L11" s="750" t="s">
        <v>701</v>
      </c>
      <c r="M11" s="750"/>
      <c r="N11" s="750"/>
      <c r="O11" s="750"/>
      <c r="P11" s="750"/>
      <c r="Q11" s="750"/>
      <c r="R11" s="391" t="s">
        <v>678</v>
      </c>
      <c r="S11" s="751" t="s">
        <v>702</v>
      </c>
      <c r="T11" s="751"/>
      <c r="U11" s="751"/>
      <c r="V11" s="751"/>
      <c r="W11" s="751"/>
      <c r="X11" s="751"/>
      <c r="Y11" s="751"/>
      <c r="Z11" s="751"/>
      <c r="AA11" s="751"/>
      <c r="AB11" s="751"/>
      <c r="AC11" s="751"/>
      <c r="AD11" s="751"/>
      <c r="AE11" s="751"/>
      <c r="AF11" s="751"/>
      <c r="AG11" s="751"/>
      <c r="AH11" s="751"/>
      <c r="AI11" s="751"/>
      <c r="AJ11" s="751"/>
      <c r="AK11" s="752"/>
      <c r="AL11" s="27"/>
      <c r="AN11" s="27" t="s">
        <v>17</v>
      </c>
      <c r="AO11" s="27" t="str">
        <f>IF($K$12="□","■","")</f>
        <v>■</v>
      </c>
    </row>
    <row r="12" spans="1:47" s="297" customFormat="1" ht="18.899999999999999" customHeight="1">
      <c r="B12" s="735"/>
      <c r="C12" s="445"/>
      <c r="D12" s="446"/>
      <c r="E12" s="447"/>
      <c r="F12" s="738"/>
      <c r="G12" s="742"/>
      <c r="H12" s="743"/>
      <c r="I12" s="748"/>
      <c r="J12" s="611"/>
      <c r="K12" s="335" t="s">
        <v>4</v>
      </c>
      <c r="L12" s="625" t="s">
        <v>43</v>
      </c>
      <c r="M12" s="625"/>
      <c r="N12" s="625"/>
      <c r="O12" s="625"/>
      <c r="P12" s="625"/>
      <c r="Q12" s="625"/>
      <c r="R12" s="336" t="s">
        <v>620</v>
      </c>
      <c r="S12" s="623" t="s">
        <v>59</v>
      </c>
      <c r="T12" s="623"/>
      <c r="U12" s="623"/>
      <c r="V12" s="623"/>
      <c r="W12" s="623"/>
      <c r="X12" s="623"/>
      <c r="Y12" s="623"/>
      <c r="Z12" s="623"/>
      <c r="AA12" s="623"/>
      <c r="AB12" s="623"/>
      <c r="AC12" s="623"/>
      <c r="AD12" s="623"/>
      <c r="AE12" s="623"/>
      <c r="AF12" s="623"/>
      <c r="AG12" s="623"/>
      <c r="AH12" s="623"/>
      <c r="AI12" s="623"/>
      <c r="AJ12" s="623"/>
      <c r="AK12" s="624"/>
      <c r="AL12" s="27"/>
      <c r="AN12" s="27" t="s">
        <v>17</v>
      </c>
      <c r="AO12" s="27" t="str">
        <f>IF($K$11="□","■","")</f>
        <v>■</v>
      </c>
      <c r="AP12" s="27"/>
      <c r="AQ12" s="27"/>
      <c r="AR12" s="27"/>
      <c r="AS12" s="27"/>
      <c r="AT12" s="27"/>
      <c r="AU12" s="27"/>
    </row>
    <row r="13" spans="1:47" s="297" customFormat="1" ht="18.899999999999999" customHeight="1">
      <c r="B13" s="735"/>
      <c r="C13" s="445"/>
      <c r="D13" s="446"/>
      <c r="E13" s="447"/>
      <c r="F13" s="738"/>
      <c r="G13" s="742"/>
      <c r="H13" s="743"/>
      <c r="I13" s="749"/>
      <c r="J13" s="613"/>
      <c r="K13" s="392"/>
      <c r="L13" s="355"/>
      <c r="M13" s="355"/>
      <c r="N13" s="355"/>
      <c r="O13" s="355"/>
      <c r="P13" s="355"/>
      <c r="Q13" s="355"/>
      <c r="R13" s="383"/>
      <c r="S13" s="355" t="s">
        <v>681</v>
      </c>
      <c r="T13" s="753"/>
      <c r="U13" s="753"/>
      <c r="V13" s="753"/>
      <c r="W13" s="753"/>
      <c r="X13" s="753"/>
      <c r="Y13" s="753"/>
      <c r="Z13" s="753"/>
      <c r="AA13" s="753"/>
      <c r="AB13" s="753"/>
      <c r="AC13" s="753"/>
      <c r="AD13" s="753"/>
      <c r="AE13" s="753"/>
      <c r="AF13" s="753"/>
      <c r="AG13" s="753"/>
      <c r="AH13" s="753"/>
      <c r="AI13" s="753"/>
      <c r="AJ13" s="753"/>
      <c r="AK13" s="393" t="s">
        <v>3</v>
      </c>
      <c r="AL13" s="27"/>
      <c r="AN13" s="27"/>
      <c r="AO13" s="27"/>
      <c r="AP13" s="27"/>
      <c r="AQ13" s="27"/>
      <c r="AR13" s="27"/>
      <c r="AS13" s="27"/>
      <c r="AT13" s="27"/>
      <c r="AU13" s="27"/>
    </row>
    <row r="14" spans="1:47" s="297" customFormat="1" ht="18.899999999999999" customHeight="1">
      <c r="B14" s="735"/>
      <c r="C14" s="445"/>
      <c r="D14" s="446"/>
      <c r="E14" s="447"/>
      <c r="F14" s="738"/>
      <c r="G14" s="742"/>
      <c r="H14" s="743"/>
      <c r="I14" s="608" t="s">
        <v>60</v>
      </c>
      <c r="J14" s="609"/>
      <c r="K14" s="394" t="s">
        <v>4</v>
      </c>
      <c r="L14" s="616" t="s">
        <v>736</v>
      </c>
      <c r="M14" s="616"/>
      <c r="N14" s="616"/>
      <c r="O14" s="616"/>
      <c r="P14" s="616"/>
      <c r="Q14" s="616"/>
      <c r="R14" s="616"/>
      <c r="S14" s="616"/>
      <c r="T14" s="616"/>
      <c r="U14" s="616"/>
      <c r="V14" s="616"/>
      <c r="W14" s="616"/>
      <c r="AK14" s="395"/>
      <c r="AL14" s="27"/>
      <c r="AN14" s="27" t="s">
        <v>4</v>
      </c>
      <c r="AO14" s="27" t="str">
        <f>IF(AND($K$15="□",$K$16="□"),"■","")</f>
        <v>■</v>
      </c>
      <c r="AP14" s="319"/>
      <c r="AS14" s="27"/>
    </row>
    <row r="15" spans="1:47" s="297" customFormat="1" ht="18.899999999999999" customHeight="1">
      <c r="B15" s="735"/>
      <c r="C15" s="445"/>
      <c r="D15" s="446"/>
      <c r="E15" s="447"/>
      <c r="F15" s="738"/>
      <c r="G15" s="742"/>
      <c r="H15" s="743"/>
      <c r="I15" s="610"/>
      <c r="J15" s="611"/>
      <c r="K15" s="396" t="s">
        <v>4</v>
      </c>
      <c r="L15" s="625" t="s">
        <v>703</v>
      </c>
      <c r="M15" s="625"/>
      <c r="N15" s="625"/>
      <c r="O15" s="625"/>
      <c r="P15" s="625"/>
      <c r="Q15" s="625"/>
      <c r="R15" s="625"/>
      <c r="S15" s="625"/>
      <c r="T15" s="625"/>
      <c r="U15" s="625"/>
      <c r="V15" s="341"/>
      <c r="W15" s="341"/>
      <c r="X15" s="341"/>
      <c r="Y15" s="397"/>
      <c r="Z15" s="341"/>
      <c r="AA15" s="341"/>
      <c r="AB15" s="341"/>
      <c r="AC15" s="341"/>
      <c r="AD15" s="341"/>
      <c r="AE15" s="341"/>
      <c r="AF15" s="341"/>
      <c r="AG15" s="341"/>
      <c r="AH15" s="341"/>
      <c r="AI15" s="341"/>
      <c r="AJ15" s="341"/>
      <c r="AK15" s="353"/>
      <c r="AL15" s="27"/>
      <c r="AN15" s="27" t="s">
        <v>4</v>
      </c>
      <c r="AO15" s="27" t="str">
        <f>IF(AND($K$14="□",$K$16="□"),"■","")</f>
        <v>■</v>
      </c>
      <c r="AP15" s="319"/>
      <c r="AQ15" s="27"/>
      <c r="AR15" s="27"/>
      <c r="AS15" s="27"/>
      <c r="AT15" s="27"/>
      <c r="AU15" s="27"/>
    </row>
    <row r="16" spans="1:47" s="297" customFormat="1" ht="18.899999999999999" customHeight="1">
      <c r="B16" s="735"/>
      <c r="C16" s="445"/>
      <c r="D16" s="446"/>
      <c r="E16" s="447"/>
      <c r="F16" s="739"/>
      <c r="G16" s="744"/>
      <c r="H16" s="745"/>
      <c r="I16" s="612"/>
      <c r="J16" s="613"/>
      <c r="K16" s="398" t="s">
        <v>4</v>
      </c>
      <c r="L16" s="688" t="s">
        <v>704</v>
      </c>
      <c r="M16" s="688"/>
      <c r="N16" s="688"/>
      <c r="O16" s="688"/>
      <c r="P16" s="688"/>
      <c r="Q16" s="688"/>
      <c r="R16" s="688"/>
      <c r="S16" s="688"/>
      <c r="T16" s="688"/>
      <c r="U16" s="688"/>
      <c r="V16" s="355"/>
      <c r="W16" s="355"/>
      <c r="X16" s="355"/>
      <c r="Y16" s="399"/>
      <c r="Z16" s="355"/>
      <c r="AA16" s="355"/>
      <c r="AB16" s="355"/>
      <c r="AC16" s="355"/>
      <c r="AD16" s="355"/>
      <c r="AE16" s="355"/>
      <c r="AF16" s="355"/>
      <c r="AG16" s="355"/>
      <c r="AH16" s="355"/>
      <c r="AI16" s="355"/>
      <c r="AJ16" s="355"/>
      <c r="AK16" s="357"/>
      <c r="AL16" s="27"/>
      <c r="AN16" s="27" t="s">
        <v>4</v>
      </c>
      <c r="AO16" s="27" t="str">
        <f>IF(AND($K$14="□",$K$15="□"),"■","")</f>
        <v>■</v>
      </c>
      <c r="AP16" s="319"/>
      <c r="AQ16" s="27"/>
      <c r="AR16" s="27"/>
      <c r="AS16" s="27"/>
      <c r="AT16" s="27"/>
      <c r="AU16" s="27"/>
    </row>
    <row r="17" spans="2:47" s="297" customFormat="1" ht="18.899999999999999" customHeight="1">
      <c r="B17" s="735"/>
      <c r="C17" s="445"/>
      <c r="D17" s="446"/>
      <c r="E17" s="447"/>
      <c r="F17" s="754" t="s">
        <v>682</v>
      </c>
      <c r="G17" s="632" t="s">
        <v>683</v>
      </c>
      <c r="H17" s="633"/>
      <c r="I17" s="608" t="s">
        <v>45</v>
      </c>
      <c r="J17" s="609"/>
      <c r="K17" s="343" t="s">
        <v>4</v>
      </c>
      <c r="L17" s="640" t="s">
        <v>697</v>
      </c>
      <c r="M17" s="640"/>
      <c r="N17" s="640"/>
      <c r="O17" s="640"/>
      <c r="P17" s="640"/>
      <c r="Q17" s="640"/>
      <c r="R17" s="378"/>
      <c r="S17" s="378"/>
      <c r="T17" s="378"/>
      <c r="U17" s="378"/>
      <c r="V17" s="378"/>
      <c r="W17" s="378"/>
      <c r="X17" s="378"/>
      <c r="Y17" s="378"/>
      <c r="Z17" s="378"/>
      <c r="AA17" s="378"/>
      <c r="AB17" s="348"/>
      <c r="AC17" s="348"/>
      <c r="AD17" s="348"/>
      <c r="AE17" s="348"/>
      <c r="AF17" s="400"/>
      <c r="AG17" s="400"/>
      <c r="AH17" s="401"/>
      <c r="AI17" s="400"/>
      <c r="AJ17" s="400"/>
      <c r="AK17" s="402"/>
      <c r="AL17" s="27"/>
      <c r="AM17" s="27"/>
      <c r="AN17" s="27" t="s">
        <v>17</v>
      </c>
      <c r="AO17" s="27" t="str">
        <f>IF(AND($K$22="□",$K$18="□"),"■","")</f>
        <v>■</v>
      </c>
      <c r="AP17" s="27"/>
      <c r="AS17" s="27"/>
    </row>
    <row r="18" spans="2:47" s="297" customFormat="1" ht="18.899999999999999" customHeight="1">
      <c r="B18" s="735"/>
      <c r="C18" s="445"/>
      <c r="D18" s="446"/>
      <c r="E18" s="447"/>
      <c r="F18" s="755"/>
      <c r="G18" s="634"/>
      <c r="H18" s="635"/>
      <c r="I18" s="610"/>
      <c r="J18" s="611"/>
      <c r="K18" s="403" t="s">
        <v>4</v>
      </c>
      <c r="L18" s="757" t="s">
        <v>47</v>
      </c>
      <c r="M18" s="757"/>
      <c r="N18" s="758"/>
      <c r="O18" s="404" t="s">
        <v>4</v>
      </c>
      <c r="P18" s="759" t="s">
        <v>684</v>
      </c>
      <c r="Q18" s="760"/>
      <c r="R18" s="760"/>
      <c r="S18" s="760"/>
      <c r="T18" s="760"/>
      <c r="U18" s="760"/>
      <c r="V18" s="760"/>
      <c r="W18" s="405" t="s">
        <v>48</v>
      </c>
      <c r="X18" s="764" t="s">
        <v>685</v>
      </c>
      <c r="Y18" s="760"/>
      <c r="Z18" s="760"/>
      <c r="AA18" s="760"/>
      <c r="AB18" s="760"/>
      <c r="AC18" s="760"/>
      <c r="AD18" s="760"/>
      <c r="AE18" s="765"/>
      <c r="AF18" s="765"/>
      <c r="AG18" s="765"/>
      <c r="AH18" s="765"/>
      <c r="AI18" s="765"/>
      <c r="AJ18" s="765"/>
      <c r="AK18" s="406" t="s">
        <v>588</v>
      </c>
      <c r="AL18" s="27"/>
      <c r="AM18" s="27"/>
      <c r="AN18" s="27" t="s">
        <v>17</v>
      </c>
      <c r="AO18" s="27" t="str">
        <f>IF(AND($K$17="□",$K$22="□"),"■","")</f>
        <v>■</v>
      </c>
      <c r="AP18" s="27"/>
      <c r="AQ18" s="27"/>
      <c r="AR18" s="27"/>
      <c r="AS18" s="27"/>
      <c r="AT18" s="27"/>
      <c r="AU18" s="27"/>
    </row>
    <row r="19" spans="2:47" s="297" customFormat="1" ht="18.899999999999999" customHeight="1">
      <c r="B19" s="735"/>
      <c r="C19" s="445"/>
      <c r="D19" s="446"/>
      <c r="E19" s="447"/>
      <c r="F19" s="755"/>
      <c r="G19" s="634"/>
      <c r="H19" s="635"/>
      <c r="I19" s="610"/>
      <c r="J19" s="611"/>
      <c r="K19" s="766"/>
      <c r="L19" s="567"/>
      <c r="M19" s="567"/>
      <c r="N19" s="651"/>
      <c r="O19" s="350" t="s">
        <v>4</v>
      </c>
      <c r="P19" s="656" t="s">
        <v>688</v>
      </c>
      <c r="Q19" s="760"/>
      <c r="R19" s="760"/>
      <c r="S19" s="760"/>
      <c r="T19" s="767" t="s">
        <v>705</v>
      </c>
      <c r="U19" s="658"/>
      <c r="V19" s="658"/>
      <c r="W19" s="658"/>
      <c r="X19" s="658"/>
      <c r="Y19" s="658"/>
      <c r="Z19" s="658"/>
      <c r="AA19" s="658"/>
      <c r="AB19" s="658"/>
      <c r="AC19" s="658"/>
      <c r="AD19" s="658"/>
      <c r="AE19" s="658"/>
      <c r="AF19" s="658"/>
      <c r="AG19" s="658"/>
      <c r="AH19" s="658"/>
      <c r="AI19" s="658"/>
      <c r="AJ19" s="658"/>
      <c r="AK19" s="659"/>
      <c r="AL19" s="27"/>
      <c r="AN19" s="27" t="s">
        <v>17</v>
      </c>
      <c r="AO19" s="27" t="str">
        <f>IF(AND($K$17="□",$K$22="□",$O$19="□"),"■","")</f>
        <v>■</v>
      </c>
      <c r="AP19" s="27"/>
      <c r="AQ19" s="27"/>
      <c r="AR19" s="27"/>
      <c r="AS19" s="27"/>
      <c r="AT19" s="27"/>
      <c r="AU19" s="27"/>
    </row>
    <row r="20" spans="2:47" s="297" customFormat="1" ht="18.899999999999999" customHeight="1">
      <c r="B20" s="735"/>
      <c r="C20" s="445"/>
      <c r="D20" s="446"/>
      <c r="E20" s="447"/>
      <c r="F20" s="755"/>
      <c r="G20" s="634"/>
      <c r="H20" s="635"/>
      <c r="I20" s="610"/>
      <c r="J20" s="611"/>
      <c r="K20" s="652"/>
      <c r="L20" s="567"/>
      <c r="M20" s="567"/>
      <c r="N20" s="651"/>
      <c r="O20" s="768"/>
      <c r="P20" s="567"/>
      <c r="Q20" s="567"/>
      <c r="R20" s="567"/>
      <c r="S20" s="567"/>
      <c r="T20" s="662" t="s">
        <v>706</v>
      </c>
      <c r="U20" s="663"/>
      <c r="V20" s="663"/>
      <c r="W20" s="663"/>
      <c r="X20" s="663"/>
      <c r="Y20" s="663"/>
      <c r="Z20" s="663"/>
      <c r="AA20" s="663"/>
      <c r="AB20" s="663"/>
      <c r="AC20" s="663"/>
      <c r="AD20" s="663"/>
      <c r="AE20" s="663"/>
      <c r="AF20" s="663"/>
      <c r="AG20" s="663"/>
      <c r="AH20" s="663"/>
      <c r="AI20" s="663"/>
      <c r="AJ20" s="663"/>
      <c r="AK20" s="664"/>
      <c r="AL20" s="27"/>
      <c r="AM20" s="27"/>
      <c r="AN20" s="27" t="s">
        <v>17</v>
      </c>
      <c r="AO20" s="27" t="str">
        <f>IF(AND($K$17="□",$K$22="□",$O$18="□"),"■","")</f>
        <v>■</v>
      </c>
      <c r="AP20" s="27"/>
      <c r="AQ20" s="27"/>
      <c r="AR20" s="27"/>
      <c r="AS20" s="27"/>
      <c r="AT20" s="27"/>
      <c r="AU20" s="27"/>
    </row>
    <row r="21" spans="2:47" s="297" customFormat="1" ht="18.899999999999999" customHeight="1">
      <c r="B21" s="735"/>
      <c r="C21" s="445"/>
      <c r="D21" s="446"/>
      <c r="E21" s="447"/>
      <c r="F21" s="755"/>
      <c r="G21" s="634"/>
      <c r="H21" s="635"/>
      <c r="I21" s="610"/>
      <c r="J21" s="611"/>
      <c r="K21" s="653"/>
      <c r="L21" s="654"/>
      <c r="M21" s="654"/>
      <c r="N21" s="655"/>
      <c r="O21" s="661"/>
      <c r="P21" s="654"/>
      <c r="Q21" s="654"/>
      <c r="R21" s="654"/>
      <c r="S21" s="654"/>
      <c r="T21" s="665" t="s">
        <v>707</v>
      </c>
      <c r="U21" s="666"/>
      <c r="V21" s="666"/>
      <c r="W21" s="666"/>
      <c r="X21" s="666"/>
      <c r="Y21" s="666"/>
      <c r="Z21" s="666"/>
      <c r="AA21" s="666"/>
      <c r="AB21" s="666"/>
      <c r="AC21" s="666"/>
      <c r="AD21" s="666"/>
      <c r="AE21" s="666"/>
      <c r="AF21" s="666"/>
      <c r="AG21" s="666"/>
      <c r="AH21" s="666"/>
      <c r="AI21" s="666"/>
      <c r="AJ21" s="666"/>
      <c r="AK21" s="667"/>
      <c r="AL21" s="27"/>
      <c r="AM21" s="27"/>
      <c r="AN21" s="27"/>
      <c r="AO21" s="27"/>
      <c r="AP21" s="27"/>
      <c r="AQ21" s="27"/>
      <c r="AR21" s="27"/>
      <c r="AS21" s="27"/>
      <c r="AT21" s="27"/>
      <c r="AU21" s="27"/>
    </row>
    <row r="22" spans="2:47" s="297" customFormat="1" ht="18.899999999999999" customHeight="1">
      <c r="B22" s="735"/>
      <c r="C22" s="445"/>
      <c r="D22" s="446"/>
      <c r="E22" s="447"/>
      <c r="F22" s="756"/>
      <c r="G22" s="636"/>
      <c r="H22" s="637"/>
      <c r="I22" s="612"/>
      <c r="J22" s="613"/>
      <c r="K22" s="346" t="s">
        <v>4</v>
      </c>
      <c r="L22" s="643" t="s">
        <v>46</v>
      </c>
      <c r="M22" s="643"/>
      <c r="N22" s="643"/>
      <c r="O22" s="761" t="s">
        <v>708</v>
      </c>
      <c r="P22" s="762"/>
      <c r="Q22" s="762"/>
      <c r="R22" s="762"/>
      <c r="S22" s="762"/>
      <c r="T22" s="762"/>
      <c r="U22" s="762"/>
      <c r="V22" s="762"/>
      <c r="W22" s="762"/>
      <c r="X22" s="762"/>
      <c r="Y22" s="762"/>
      <c r="Z22" s="762"/>
      <c r="AA22" s="762"/>
      <c r="AB22" s="762"/>
      <c r="AC22" s="762"/>
      <c r="AD22" s="762"/>
      <c r="AE22" s="762"/>
      <c r="AF22" s="762"/>
      <c r="AG22" s="762"/>
      <c r="AH22" s="762"/>
      <c r="AI22" s="762"/>
      <c r="AJ22" s="762"/>
      <c r="AK22" s="763"/>
      <c r="AL22" s="27"/>
      <c r="AM22" s="27"/>
      <c r="AN22" s="27" t="s">
        <v>17</v>
      </c>
      <c r="AO22" s="27" t="str">
        <f>IF(AND($K$17="□",$K$18="□"),"■","")</f>
        <v>■</v>
      </c>
      <c r="AP22" s="27"/>
      <c r="AQ22" s="27"/>
      <c r="AR22" s="27"/>
      <c r="AS22" s="27"/>
      <c r="AT22" s="27"/>
      <c r="AU22" s="27"/>
    </row>
    <row r="23" spans="2:47" s="297" customFormat="1" ht="18.899999999999999" customHeight="1">
      <c r="B23" s="735"/>
      <c r="C23" s="445"/>
      <c r="D23" s="446"/>
      <c r="E23" s="447"/>
      <c r="F23" s="769" t="s">
        <v>692</v>
      </c>
      <c r="G23" s="770" t="s">
        <v>49</v>
      </c>
      <c r="H23" s="771"/>
      <c r="I23" s="454" t="s">
        <v>50</v>
      </c>
      <c r="J23" s="456"/>
      <c r="K23" s="333" t="s">
        <v>4</v>
      </c>
      <c r="L23" s="625" t="s">
        <v>709</v>
      </c>
      <c r="M23" s="625"/>
      <c r="N23" s="625"/>
      <c r="O23" s="625"/>
      <c r="AB23" s="352"/>
      <c r="AC23" s="625"/>
      <c r="AD23" s="625"/>
      <c r="AE23" s="625"/>
      <c r="AF23" s="625"/>
      <c r="AG23" s="625"/>
      <c r="AH23" s="625"/>
      <c r="AI23" s="625"/>
      <c r="AJ23" s="625"/>
      <c r="AK23" s="776"/>
      <c r="AL23" s="27"/>
      <c r="AM23" s="27"/>
      <c r="AN23" s="27" t="s">
        <v>17</v>
      </c>
      <c r="AO23" s="27" t="str">
        <f>IF(AND($K$25="□",$K$24="□"),"■","")</f>
        <v>■</v>
      </c>
      <c r="AP23" s="27"/>
      <c r="AS23" s="27"/>
    </row>
    <row r="24" spans="2:47" s="297" customFormat="1" ht="18.899999999999999" customHeight="1">
      <c r="B24" s="735"/>
      <c r="C24" s="445"/>
      <c r="D24" s="446"/>
      <c r="E24" s="447"/>
      <c r="F24" s="769"/>
      <c r="G24" s="772"/>
      <c r="H24" s="773"/>
      <c r="I24" s="454"/>
      <c r="J24" s="456"/>
      <c r="K24" s="335" t="s">
        <v>4</v>
      </c>
      <c r="L24" s="625" t="s">
        <v>697</v>
      </c>
      <c r="M24" s="625"/>
      <c r="N24" s="625"/>
      <c r="O24" s="625"/>
      <c r="P24" s="625"/>
      <c r="Q24" s="625"/>
      <c r="R24" s="341"/>
      <c r="S24" s="341"/>
      <c r="T24" s="341"/>
      <c r="U24" s="381"/>
      <c r="V24" s="341"/>
      <c r="W24" s="341"/>
      <c r="X24" s="341"/>
      <c r="Y24" s="341"/>
      <c r="Z24" s="341"/>
      <c r="AA24" s="341"/>
      <c r="AB24" s="352"/>
      <c r="AC24" s="341"/>
      <c r="AD24" s="341"/>
      <c r="AE24" s="341"/>
      <c r="AF24" s="341"/>
      <c r="AG24" s="341"/>
      <c r="AH24" s="341"/>
      <c r="AI24" s="341"/>
      <c r="AJ24" s="341"/>
      <c r="AK24" s="353"/>
      <c r="AL24" s="27"/>
      <c r="AM24" s="27"/>
      <c r="AN24" s="27" t="s">
        <v>17</v>
      </c>
      <c r="AO24" s="27" t="str">
        <f>IF(AND($K$25="□",$K$23="□"),"■","")</f>
        <v>■</v>
      </c>
      <c r="AP24" s="27"/>
      <c r="AQ24" s="27"/>
      <c r="AR24" s="27"/>
      <c r="AS24" s="27"/>
      <c r="AT24" s="27"/>
      <c r="AU24" s="27"/>
    </row>
    <row r="25" spans="2:47" s="297" customFormat="1" ht="18.899999999999999" customHeight="1">
      <c r="B25" s="735"/>
      <c r="C25" s="445"/>
      <c r="D25" s="446"/>
      <c r="E25" s="447"/>
      <c r="F25" s="769"/>
      <c r="G25" s="772"/>
      <c r="H25" s="773"/>
      <c r="I25" s="457"/>
      <c r="J25" s="459"/>
      <c r="K25" s="407" t="s">
        <v>4</v>
      </c>
      <c r="L25" s="688" t="s">
        <v>51</v>
      </c>
      <c r="M25" s="688"/>
      <c r="N25" s="688"/>
      <c r="O25" s="688"/>
      <c r="P25" s="354"/>
      <c r="Q25" s="355"/>
      <c r="R25" s="355"/>
      <c r="S25" s="355"/>
      <c r="T25" s="355"/>
      <c r="U25" s="354"/>
      <c r="V25" s="355"/>
      <c r="W25" s="355"/>
      <c r="X25" s="355"/>
      <c r="Y25" s="355"/>
      <c r="Z25" s="355"/>
      <c r="AA25" s="355"/>
      <c r="AB25" s="356"/>
      <c r="AC25" s="355"/>
      <c r="AD25" s="355"/>
      <c r="AE25" s="355"/>
      <c r="AF25" s="355"/>
      <c r="AG25" s="355"/>
      <c r="AH25" s="355"/>
      <c r="AI25" s="355"/>
      <c r="AJ25" s="355"/>
      <c r="AK25" s="357"/>
      <c r="AL25" s="27"/>
      <c r="AM25" s="27"/>
      <c r="AN25" s="27" t="s">
        <v>17</v>
      </c>
      <c r="AO25" s="27" t="str">
        <f>IF(AND($K$23="□",$K$24="□"),"■","")</f>
        <v>■</v>
      </c>
      <c r="AP25" s="27"/>
      <c r="AQ25" s="27"/>
      <c r="AR25" s="27"/>
      <c r="AS25" s="27"/>
      <c r="AT25" s="27"/>
      <c r="AU25" s="27"/>
    </row>
    <row r="26" spans="2:47" s="297" customFormat="1" ht="18" customHeight="1">
      <c r="B26" s="735"/>
      <c r="C26" s="445"/>
      <c r="D26" s="446"/>
      <c r="E26" s="447"/>
      <c r="F26" s="769"/>
      <c r="G26" s="772"/>
      <c r="H26" s="773"/>
      <c r="I26" s="455" t="s">
        <v>20</v>
      </c>
      <c r="J26" s="456"/>
      <c r="K26" s="373" t="s">
        <v>639</v>
      </c>
      <c r="L26" s="777"/>
      <c r="M26" s="777"/>
      <c r="N26" s="408" t="s">
        <v>32</v>
      </c>
      <c r="O26" s="777"/>
      <c r="P26" s="777"/>
      <c r="Q26" s="409"/>
      <c r="R26" s="410"/>
      <c r="S26" s="411"/>
      <c r="T26" s="411"/>
      <c r="U26" s="411"/>
      <c r="V26" s="411"/>
      <c r="W26" s="411"/>
      <c r="X26" s="411"/>
      <c r="Y26" s="411"/>
      <c r="Z26" s="411"/>
      <c r="AA26" s="411"/>
      <c r="AB26" s="411"/>
      <c r="AC26" s="411"/>
      <c r="AD26" s="411"/>
      <c r="AE26" s="411"/>
      <c r="AF26" s="411"/>
      <c r="AG26" s="411"/>
      <c r="AH26" s="411"/>
      <c r="AI26" s="411"/>
      <c r="AJ26" s="411"/>
      <c r="AK26" s="412"/>
      <c r="AL26" s="364"/>
      <c r="AP26" s="27"/>
      <c r="AR26" s="27"/>
      <c r="AS26" s="27"/>
      <c r="AT26" s="27"/>
      <c r="AU26" s="27"/>
    </row>
    <row r="27" spans="2:47" s="297" customFormat="1" ht="24.9" customHeight="1">
      <c r="B27" s="735"/>
      <c r="C27" s="445"/>
      <c r="D27" s="446"/>
      <c r="E27" s="447"/>
      <c r="F27" s="769"/>
      <c r="G27" s="772"/>
      <c r="H27" s="773"/>
      <c r="I27" s="455"/>
      <c r="J27" s="456"/>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70"/>
      <c r="AL27" s="365"/>
      <c r="AQ27" s="27"/>
      <c r="AR27" s="27"/>
      <c r="AS27" s="27"/>
      <c r="AT27" s="27"/>
      <c r="AU27" s="27"/>
    </row>
    <row r="28" spans="2:47" s="297" customFormat="1" ht="24.9" customHeight="1">
      <c r="B28" s="735"/>
      <c r="C28" s="445"/>
      <c r="D28" s="446"/>
      <c r="E28" s="447"/>
      <c r="F28" s="769"/>
      <c r="G28" s="772"/>
      <c r="H28" s="773"/>
      <c r="I28" s="458"/>
      <c r="J28" s="459"/>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2"/>
      <c r="AL28" s="365"/>
      <c r="AQ28" s="27"/>
      <c r="AR28" s="27"/>
      <c r="AS28" s="27"/>
      <c r="AT28" s="27"/>
      <c r="AU28" s="27"/>
    </row>
    <row r="29" spans="2:47" s="297" customFormat="1" ht="15" customHeight="1">
      <c r="B29" s="735"/>
      <c r="C29" s="445"/>
      <c r="D29" s="446"/>
      <c r="E29" s="447"/>
      <c r="F29" s="769"/>
      <c r="G29" s="772"/>
      <c r="H29" s="773"/>
      <c r="I29" s="469" t="s">
        <v>710</v>
      </c>
      <c r="J29" s="470"/>
      <c r="K29" s="778"/>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5"/>
      <c r="AL29" s="365"/>
      <c r="AM29" s="27"/>
      <c r="AN29" s="27"/>
      <c r="AO29" s="27"/>
      <c r="AP29" s="27"/>
      <c r="AQ29" s="27"/>
      <c r="AR29" s="27"/>
      <c r="AS29" s="27"/>
      <c r="AT29" s="27"/>
      <c r="AU29" s="27"/>
    </row>
    <row r="30" spans="2:47" s="297" customFormat="1" ht="30" customHeight="1">
      <c r="B30" s="735"/>
      <c r="C30" s="445"/>
      <c r="D30" s="446"/>
      <c r="E30" s="447"/>
      <c r="F30" s="769"/>
      <c r="G30" s="772"/>
      <c r="H30" s="773"/>
      <c r="I30" s="458" t="s">
        <v>23</v>
      </c>
      <c r="J30" s="459"/>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673"/>
      <c r="AL30" s="366"/>
      <c r="AM30" s="27"/>
      <c r="AN30" s="27"/>
      <c r="AO30" s="27"/>
      <c r="AP30" s="27"/>
      <c r="AQ30" s="27"/>
      <c r="AR30" s="27"/>
      <c r="AS30" s="27"/>
      <c r="AT30" s="27"/>
      <c r="AU30" s="27"/>
    </row>
    <row r="31" spans="2:47" s="286" customFormat="1" ht="15" customHeight="1">
      <c r="B31" s="735"/>
      <c r="C31" s="445"/>
      <c r="D31" s="446"/>
      <c r="E31" s="447"/>
      <c r="F31" s="769"/>
      <c r="G31" s="772"/>
      <c r="H31" s="773"/>
      <c r="I31" s="469" t="s">
        <v>710</v>
      </c>
      <c r="J31" s="470"/>
      <c r="K31" s="778"/>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5"/>
      <c r="AL31" s="366"/>
      <c r="AM31" s="27"/>
      <c r="AO31" s="27"/>
      <c r="AP31" s="27"/>
      <c r="AQ31" s="27"/>
      <c r="AR31" s="27"/>
      <c r="AS31" s="27"/>
      <c r="AT31" s="27"/>
      <c r="AU31" s="27"/>
    </row>
    <row r="32" spans="2:47" s="297" customFormat="1" ht="30" customHeight="1">
      <c r="B32" s="735"/>
      <c r="C32" s="445"/>
      <c r="D32" s="446"/>
      <c r="E32" s="447"/>
      <c r="F32" s="769"/>
      <c r="G32" s="772"/>
      <c r="H32" s="773"/>
      <c r="I32" s="458" t="s">
        <v>24</v>
      </c>
      <c r="J32" s="459"/>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673"/>
      <c r="AL32" s="366"/>
      <c r="AM32" s="27"/>
      <c r="AN32" s="27"/>
      <c r="AO32" s="27"/>
      <c r="AP32" s="27"/>
      <c r="AQ32" s="27"/>
      <c r="AR32" s="27"/>
      <c r="AS32" s="27"/>
      <c r="AT32" s="27"/>
      <c r="AU32" s="27"/>
    </row>
    <row r="33" spans="2:47" s="297" customFormat="1" ht="24.9" customHeight="1">
      <c r="B33" s="735"/>
      <c r="C33" s="445"/>
      <c r="D33" s="446"/>
      <c r="E33" s="447"/>
      <c r="F33" s="769"/>
      <c r="G33" s="772"/>
      <c r="H33" s="773"/>
      <c r="I33" s="487" t="s">
        <v>25</v>
      </c>
      <c r="J33" s="488"/>
      <c r="K33" s="499"/>
      <c r="L33" s="500"/>
      <c r="M33" s="500"/>
      <c r="N33" s="500"/>
      <c r="O33" s="500"/>
      <c r="P33" s="500"/>
      <c r="Q33" s="500"/>
      <c r="R33" s="500"/>
      <c r="S33" s="500"/>
      <c r="T33" s="500"/>
      <c r="U33" s="500"/>
      <c r="V33" s="500"/>
      <c r="W33" s="367" t="s">
        <v>728</v>
      </c>
      <c r="X33" s="492" t="s">
        <v>26</v>
      </c>
      <c r="Y33" s="494"/>
      <c r="Z33" s="499"/>
      <c r="AA33" s="500"/>
      <c r="AB33" s="500"/>
      <c r="AC33" s="500"/>
      <c r="AD33" s="500"/>
      <c r="AE33" s="500"/>
      <c r="AF33" s="500"/>
      <c r="AG33" s="500"/>
      <c r="AH33" s="500"/>
      <c r="AI33" s="500"/>
      <c r="AJ33" s="500"/>
      <c r="AK33" s="311" t="s">
        <v>728</v>
      </c>
      <c r="AL33" s="366"/>
      <c r="AM33" s="27"/>
      <c r="AN33" s="27"/>
      <c r="AO33" s="27"/>
      <c r="AP33" s="27"/>
      <c r="AQ33" s="27"/>
      <c r="AR33" s="27"/>
      <c r="AS33" s="27"/>
      <c r="AT33" s="27"/>
      <c r="AU33" s="27"/>
    </row>
    <row r="34" spans="2:47" s="297" customFormat="1" ht="24.9" customHeight="1">
      <c r="B34" s="735"/>
      <c r="C34" s="445"/>
      <c r="D34" s="446"/>
      <c r="E34" s="447"/>
      <c r="F34" s="769"/>
      <c r="G34" s="772"/>
      <c r="H34" s="773"/>
      <c r="I34" s="487" t="s">
        <v>648</v>
      </c>
      <c r="J34" s="488"/>
      <c r="K34" s="490"/>
      <c r="L34" s="490"/>
      <c r="M34" s="490"/>
      <c r="N34" s="490"/>
      <c r="O34" s="490"/>
      <c r="P34" s="490"/>
      <c r="Q34" s="490"/>
      <c r="R34" s="490"/>
      <c r="S34" s="490"/>
      <c r="T34" s="490"/>
      <c r="U34" s="490"/>
      <c r="V34" s="490"/>
      <c r="W34" s="490"/>
      <c r="X34" s="492" t="s">
        <v>650</v>
      </c>
      <c r="Y34" s="494"/>
      <c r="Z34" s="499"/>
      <c r="AA34" s="500"/>
      <c r="AB34" s="500"/>
      <c r="AC34" s="500"/>
      <c r="AD34" s="500"/>
      <c r="AE34" s="500"/>
      <c r="AF34" s="500"/>
      <c r="AG34" s="500"/>
      <c r="AH34" s="500"/>
      <c r="AI34" s="500"/>
      <c r="AJ34" s="500"/>
      <c r="AK34" s="311" t="s">
        <v>728</v>
      </c>
      <c r="AL34" s="27"/>
      <c r="AM34" s="27"/>
      <c r="AN34" s="27"/>
      <c r="AO34" s="27"/>
      <c r="AP34" s="312" t="s">
        <v>651</v>
      </c>
      <c r="AQ34" s="27"/>
      <c r="AR34" s="27"/>
      <c r="AS34" s="27"/>
      <c r="AT34" s="27"/>
      <c r="AU34" s="27"/>
    </row>
    <row r="35" spans="2:47" s="297" customFormat="1" ht="24.9" customHeight="1">
      <c r="B35" s="735"/>
      <c r="C35" s="445"/>
      <c r="D35" s="446"/>
      <c r="E35" s="447"/>
      <c r="F35" s="769"/>
      <c r="G35" s="774"/>
      <c r="H35" s="775"/>
      <c r="I35" s="495" t="s">
        <v>652</v>
      </c>
      <c r="J35" s="470"/>
      <c r="K35" s="499"/>
      <c r="L35" s="500"/>
      <c r="M35" s="500"/>
      <c r="N35" s="500"/>
      <c r="O35" s="500"/>
      <c r="P35" s="500"/>
      <c r="Q35" s="500"/>
      <c r="R35" s="500"/>
      <c r="S35" s="500"/>
      <c r="T35" s="500"/>
      <c r="U35" s="500"/>
      <c r="V35" s="500"/>
      <c r="W35" s="500"/>
      <c r="X35" s="413" t="s">
        <v>654</v>
      </c>
      <c r="Y35" s="500"/>
      <c r="Z35" s="500"/>
      <c r="AA35" s="500"/>
      <c r="AB35" s="500"/>
      <c r="AC35" s="500"/>
      <c r="AD35" s="500"/>
      <c r="AE35" s="500"/>
      <c r="AF35" s="500"/>
      <c r="AG35" s="500"/>
      <c r="AH35" s="500"/>
      <c r="AI35" s="500"/>
      <c r="AJ35" s="500"/>
      <c r="AK35" s="785"/>
      <c r="AL35" s="366"/>
      <c r="AM35" s="27"/>
      <c r="AN35" s="27"/>
      <c r="AO35" s="27"/>
      <c r="AP35" s="314" t="str">
        <f>K35&amp;X35&amp;Y35</f>
        <v>@</v>
      </c>
      <c r="AQ35" s="27"/>
      <c r="AR35" s="27"/>
      <c r="AS35" s="27"/>
      <c r="AT35" s="27"/>
      <c r="AU35" s="27"/>
    </row>
    <row r="36" spans="2:47" s="297" customFormat="1" ht="15" customHeight="1">
      <c r="B36" s="735"/>
      <c r="C36" s="445"/>
      <c r="D36" s="446"/>
      <c r="E36" s="447"/>
      <c r="F36" s="769"/>
      <c r="G36" s="774"/>
      <c r="H36" s="775"/>
      <c r="I36" s="457"/>
      <c r="J36" s="459"/>
      <c r="K36" s="786" t="str">
        <f>IF(K35="","",K35&amp;X35&amp;Y35)</f>
        <v/>
      </c>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8"/>
      <c r="AL36" s="366"/>
      <c r="AM36" s="27"/>
      <c r="AN36" s="27"/>
      <c r="AO36" s="27"/>
      <c r="AP36" s="27"/>
      <c r="AQ36" s="27"/>
      <c r="AR36" s="27"/>
      <c r="AS36" s="27"/>
      <c r="AT36" s="27"/>
      <c r="AU36" s="27"/>
    </row>
    <row r="37" spans="2:47" s="297" customFormat="1" ht="71.25" customHeight="1" thickBot="1">
      <c r="B37" s="736"/>
      <c r="C37" s="448"/>
      <c r="D37" s="449"/>
      <c r="E37" s="450"/>
      <c r="F37" s="32" t="s">
        <v>694</v>
      </c>
      <c r="G37" s="779" t="s">
        <v>61</v>
      </c>
      <c r="H37" s="780"/>
      <c r="I37" s="781"/>
      <c r="J37" s="781"/>
      <c r="K37" s="782"/>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4"/>
      <c r="AL37" s="366"/>
      <c r="AM37" s="27"/>
      <c r="AN37" s="27"/>
      <c r="AO37" s="27"/>
      <c r="AP37" s="27"/>
      <c r="AQ37" s="27"/>
      <c r="AR37" s="27"/>
      <c r="AS37" s="27"/>
      <c r="AT37" s="27"/>
      <c r="AU37" s="27"/>
    </row>
  </sheetData>
  <sheetProtection sheet="1" objects="1" scenarios="1"/>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219" priority="17" operator="notEqual">
      <formula>""</formula>
    </cfRule>
    <cfRule type="expression" dxfId="218" priority="18">
      <formula>$K$12="■"</formula>
    </cfRule>
  </conditionalFormatting>
  <conditionalFormatting sqref="K18:AK22">
    <cfRule type="expression" dxfId="217" priority="12">
      <formula>$K$17="■"</formula>
    </cfRule>
  </conditionalFormatting>
  <conditionalFormatting sqref="K26:AK32 K34:W34 K35:AK36 K33 W33 Z33:Z34 AK33:AK34">
    <cfRule type="expression" dxfId="216" priority="13">
      <formula>OR($K$23="■",$K$24="■")</formula>
    </cfRule>
  </conditionalFormatting>
  <conditionalFormatting sqref="K17:AK32 K33:W34 Z33:AK34 K35:AK36">
    <cfRule type="expression" dxfId="215" priority="11">
      <formula>$K$16="■"</formula>
    </cfRule>
  </conditionalFormatting>
  <conditionalFormatting sqref="AE18">
    <cfRule type="cellIs" dxfId="214" priority="15" operator="notEqual">
      <formula>""</formula>
    </cfRule>
    <cfRule type="expression" dxfId="213" priority="16">
      <formula>$O$18="■"</formula>
    </cfRule>
  </conditionalFormatting>
  <conditionalFormatting sqref="K17:AK17 K22:AK22">
    <cfRule type="expression" dxfId="212" priority="10">
      <formula>$K$18="■"</formula>
    </cfRule>
  </conditionalFormatting>
  <conditionalFormatting sqref="K17:AK21">
    <cfRule type="expression" dxfId="211" priority="9">
      <formula>$K$22="■"</formula>
    </cfRule>
  </conditionalFormatting>
  <conditionalFormatting sqref="O19:S21 T19:AK20">
    <cfRule type="expression" dxfId="210" priority="14">
      <formula>AND($K$11="■",$K$18="■")</formula>
    </cfRule>
  </conditionalFormatting>
  <conditionalFormatting sqref="O19:AK21">
    <cfRule type="expression" dxfId="209" priority="8">
      <formula>$O$18="■"</formula>
    </cfRule>
  </conditionalFormatting>
  <conditionalFormatting sqref="O18:AK18">
    <cfRule type="expression" dxfId="208" priority="7">
      <formula>$O$19="■"</formula>
    </cfRule>
  </conditionalFormatting>
  <conditionalFormatting sqref="L18:N18">
    <cfRule type="expression" dxfId="207" priority="4">
      <formula>$K$72="■"</formula>
    </cfRule>
  </conditionalFormatting>
  <conditionalFormatting sqref="L18:N18">
    <cfRule type="expression" dxfId="206" priority="5">
      <formula>$K$79="■"</formula>
    </cfRule>
  </conditionalFormatting>
  <conditionalFormatting sqref="L18:N18">
    <cfRule type="expression" dxfId="205" priority="6">
      <formula>OR($K$13="■",$O$13="■")</formula>
    </cfRule>
  </conditionalFormatting>
  <conditionalFormatting sqref="L22:N22">
    <cfRule type="expression" dxfId="204" priority="2">
      <formula>$K$72="■"</formula>
    </cfRule>
  </conditionalFormatting>
  <conditionalFormatting sqref="L22:N22">
    <cfRule type="expression" dxfId="203" priority="3">
      <formula>OR($K$13="■",$O$13="■")</formula>
    </cfRule>
  </conditionalFormatting>
  <conditionalFormatting sqref="L22:N22">
    <cfRule type="expression" dxfId="202" priority="1">
      <formula>$K$75="■"</formula>
    </cfRule>
  </conditionalFormatting>
  <dataValidations count="18">
    <dataValidation type="list" allowBlank="1" showInputMessage="1" showErrorMessage="1" sqref="K16" xr:uid="{8C223C02-B141-485B-B595-08F26328C117}">
      <formula1>$AN$16:$AO$16</formula1>
    </dataValidation>
    <dataValidation type="list" allowBlank="1" showInputMessage="1" showErrorMessage="1" sqref="K15" xr:uid="{EFC7C022-A5CF-46C7-B537-C7FB9B754034}">
      <formula1>$AN$15:$AO$15</formula1>
    </dataValidation>
    <dataValidation type="list" allowBlank="1" showInputMessage="1" showErrorMessage="1" sqref="AB23:AB25" xr:uid="{49640964-740D-4310-839B-334BE9872AEB}">
      <formula1>#REF!</formula1>
    </dataValidation>
    <dataValidation type="list" showInputMessage="1" sqref="K14" xr:uid="{697597C3-4820-4A06-8C87-1478B1A0B855}">
      <formula1>$AN$14:$AO$14</formula1>
    </dataValidation>
    <dataValidation type="list" showInputMessage="1" sqref="K11" xr:uid="{10F7233D-E751-4380-B851-752DBECCCB40}">
      <formula1>$AN$11:$AO$11</formula1>
    </dataValidation>
    <dataValidation showInputMessage="1" showErrorMessage="1" sqref="AT20:AT22 AN16 AT12:AT13 AT15:AT16 AT26:AT37" xr:uid="{5352F684-29B9-443A-89B2-21084B063B62}"/>
    <dataValidation imeMode="off" allowBlank="1" showInputMessage="1" showErrorMessage="1" sqref="X35:Y35 K34:W34 K35:K36 Z34 AK34" xr:uid="{E3BF8289-5C37-4C20-A2BD-AF490591CB62}"/>
    <dataValidation type="list" showInputMessage="1" sqref="K13" xr:uid="{EE63CD6C-62B5-4CF1-872B-5E688B500BFF}">
      <formula1>$AN$78:$AO$78</formula1>
    </dataValidation>
    <dataValidation type="list" showInputMessage="1" showErrorMessage="1" sqref="K18" xr:uid="{0F95E63F-520F-476E-BE2C-9482AA4DA8D6}">
      <formula1>$AN$18:$AO$18</formula1>
    </dataValidation>
    <dataValidation type="list" showInputMessage="1" showErrorMessage="1" sqref="O18" xr:uid="{31A3E29A-6D75-4A95-9718-39BCB29778F1}">
      <formula1>$AN$19:$AO$19</formula1>
    </dataValidation>
    <dataValidation type="list" showInputMessage="1" showErrorMessage="1" sqref="K17" xr:uid="{67135C6F-D332-4815-BA52-683D21CA707D}">
      <formula1>$AN$17:$AO$17</formula1>
    </dataValidation>
    <dataValidation type="list" showInputMessage="1" showErrorMessage="1" sqref="K22" xr:uid="{C5BD9868-1DC5-4792-849F-DF03C6D27E07}">
      <formula1>$AN$22:$AO$22</formula1>
    </dataValidation>
    <dataValidation type="list" showInputMessage="1" sqref="K12" xr:uid="{389D966F-0B6F-4E15-A665-1548CC530BA1}">
      <formula1>$AN$12:$AO$12</formula1>
    </dataValidation>
    <dataValidation type="list" showInputMessage="1" showErrorMessage="1" sqref="K25" xr:uid="{A8843545-E5FC-49ED-980B-C0F1040E8AAB}">
      <formula1>$AN$25:$AO$25</formula1>
    </dataValidation>
    <dataValidation type="list" showInputMessage="1" showErrorMessage="1" sqref="K23 P25" xr:uid="{6C8F3B81-43F0-4D76-8B63-CAA56E081A8D}">
      <formula1>$AN$23:$AO$23</formula1>
    </dataValidation>
    <dataValidation type="list" showInputMessage="1" showErrorMessage="1" sqref="U24:U25 K24" xr:uid="{7E4CDDC9-5739-4535-86C7-00921FF1DDA8}">
      <formula1>$AN$24:$AO$24</formula1>
    </dataValidation>
    <dataValidation imeMode="halfKatakana" allowBlank="1" showInputMessage="1" showErrorMessage="1" sqref="K29:AK29 K31:AK31" xr:uid="{979D8ABD-2938-4998-933A-1D688D9B651B}"/>
    <dataValidation type="list" showInputMessage="1" showErrorMessage="1" sqref="O19" xr:uid="{146752C0-9D59-4A24-A362-86C991B61FB8}">
      <formula1>$AN$20:$AO$20</formula1>
    </dataValidation>
  </dataValidations>
  <printOptions horizontalCentered="1"/>
  <pageMargins left="0" right="0" top="0" bottom="0" header="0.31496062992125984" footer="0.19685039370078741"/>
  <pageSetup paperSize="9" scale="65" fitToHeight="0" orientation="portrait" r:id="rId1"/>
  <headerFooter>
    <oddFooter>&amp;C&amp;"Meiryo UI,標準"&amp;9&amp;D_&amp;T　&amp;F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BE138"/>
  <sheetViews>
    <sheetView showGridLines="0" view="pageBreakPreview" zoomScale="115" zoomScaleNormal="100" zoomScaleSheetLayoutView="115" workbookViewId="0">
      <selection activeCell="AK7" sqref="AK7"/>
    </sheetView>
  </sheetViews>
  <sheetFormatPr defaultColWidth="3.6328125" defaultRowHeight="18" customHeight="1"/>
  <cols>
    <col min="1" max="6" width="3.6328125" style="1"/>
    <col min="7" max="7" width="3.6328125" style="1" customWidth="1"/>
    <col min="8" max="34" width="3.6328125" style="1"/>
    <col min="35" max="35" width="4" style="1" bestFit="1" customWidth="1"/>
    <col min="36" max="39" width="3.6328125" style="1"/>
    <col min="40" max="52" width="3.6328125" style="1" hidden="1" customWidth="1"/>
    <col min="53" max="55" width="3.6328125" style="1"/>
    <col min="56" max="56" width="3.6328125" style="18"/>
    <col min="57" max="16384" width="3.6328125" style="1"/>
  </cols>
  <sheetData>
    <row r="1" spans="2:57" s="2" customFormat="1" ht="9.9" customHeight="1">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BD1" s="24"/>
    </row>
    <row r="2" spans="2:57" s="2" customFormat="1" ht="16">
      <c r="B2" s="3" t="s">
        <v>554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BD2" s="24"/>
    </row>
    <row r="3" spans="2:57" s="2" customFormat="1" ht="9.9"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t="s">
        <v>191</v>
      </c>
      <c r="AO3" s="4" t="s">
        <v>192</v>
      </c>
      <c r="AP3" s="4" t="s">
        <v>192</v>
      </c>
      <c r="AQ3" s="4" t="s">
        <v>192</v>
      </c>
      <c r="AR3" s="4" t="s">
        <v>192</v>
      </c>
      <c r="AS3" s="4" t="s">
        <v>192</v>
      </c>
      <c r="AT3" s="4" t="s">
        <v>192</v>
      </c>
      <c r="AU3" s="4" t="s">
        <v>192</v>
      </c>
      <c r="AV3" s="4" t="s">
        <v>192</v>
      </c>
      <c r="AW3" s="4" t="s">
        <v>192</v>
      </c>
      <c r="AX3" s="4" t="s">
        <v>192</v>
      </c>
      <c r="AY3" s="4" t="s">
        <v>192</v>
      </c>
      <c r="AZ3" s="126" t="s">
        <v>190</v>
      </c>
      <c r="BD3" s="24"/>
    </row>
    <row r="4" spans="2:57" s="5" customFormat="1" ht="30.75" customHeight="1">
      <c r="B4" s="981" t="s">
        <v>0</v>
      </c>
      <c r="C4" s="981"/>
      <c r="D4" s="981"/>
      <c r="E4" s="981"/>
      <c r="F4" s="981"/>
      <c r="G4" s="981"/>
      <c r="H4" s="981"/>
      <c r="I4" s="981"/>
      <c r="J4" s="981"/>
      <c r="K4" s="12" t="s">
        <v>1</v>
      </c>
      <c r="L4" s="982" t="s">
        <v>2</v>
      </c>
      <c r="M4" s="982"/>
      <c r="N4" s="982"/>
      <c r="O4" s="982"/>
      <c r="P4" s="982"/>
      <c r="Q4" s="983" t="s">
        <v>180</v>
      </c>
      <c r="R4" s="983"/>
      <c r="S4" s="983"/>
      <c r="T4" s="983"/>
      <c r="U4" s="983"/>
      <c r="V4" s="983"/>
      <c r="W4" s="983"/>
      <c r="X4" s="983"/>
      <c r="Y4" s="983"/>
      <c r="Z4" s="983"/>
      <c r="AA4" s="983"/>
      <c r="AB4" s="983"/>
      <c r="AC4" s="983"/>
      <c r="AD4" s="983"/>
      <c r="AE4" s="983"/>
      <c r="AF4" s="983"/>
      <c r="AG4" s="983"/>
      <c r="AH4" s="983"/>
      <c r="AI4" s="983"/>
      <c r="AJ4" s="983"/>
      <c r="AK4" s="12" t="s">
        <v>3</v>
      </c>
      <c r="AL4" s="6"/>
      <c r="AM4" s="6"/>
      <c r="AN4" s="6"/>
      <c r="AO4" s="6"/>
      <c r="AP4" s="6"/>
      <c r="AQ4" s="6"/>
      <c r="AR4" s="6"/>
      <c r="AS4" s="6" t="s">
        <v>193</v>
      </c>
      <c r="AT4" s="6"/>
      <c r="AU4" s="6"/>
    </row>
    <row r="5" spans="2:57" s="5" customFormat="1" ht="9.9"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6"/>
      <c r="AL5" s="6"/>
      <c r="AM5" s="6"/>
      <c r="AN5" s="6"/>
      <c r="AO5" s="6"/>
      <c r="AP5" s="6"/>
      <c r="AQ5" s="6"/>
      <c r="AR5" s="6"/>
      <c r="AS5" s="6"/>
      <c r="AT5" s="6"/>
      <c r="AU5" s="6"/>
    </row>
    <row r="6" spans="2:57" s="5" customFormat="1" ht="12" customHeight="1">
      <c r="B6" s="3"/>
      <c r="C6" s="4"/>
      <c r="D6" s="4"/>
      <c r="E6" s="4"/>
      <c r="F6" s="4"/>
      <c r="G6" s="4"/>
      <c r="H6" s="4"/>
      <c r="I6" s="4"/>
      <c r="J6" s="4"/>
      <c r="K6" s="4"/>
      <c r="L6" s="4"/>
      <c r="M6" s="4"/>
      <c r="N6" s="8"/>
      <c r="O6" s="9"/>
      <c r="P6" s="9"/>
      <c r="Q6" s="10"/>
      <c r="R6" s="10"/>
      <c r="S6" s="10"/>
      <c r="T6" s="10"/>
      <c r="U6" s="10"/>
      <c r="V6" s="10"/>
      <c r="W6" s="10"/>
      <c r="X6" s="10"/>
      <c r="Y6" s="10"/>
      <c r="Z6" s="10"/>
      <c r="AA6" s="10"/>
      <c r="AB6" s="10"/>
      <c r="AC6" s="10"/>
      <c r="AD6" s="10"/>
      <c r="AE6" s="10"/>
      <c r="AF6" s="10"/>
      <c r="AG6" s="10"/>
      <c r="AH6" s="10"/>
      <c r="AI6" s="10"/>
      <c r="AJ6" s="10"/>
      <c r="AK6" s="11" t="s">
        <v>739</v>
      </c>
      <c r="AL6" s="6"/>
      <c r="AM6" s="6"/>
      <c r="AN6" s="6"/>
      <c r="BA6" s="2"/>
    </row>
    <row r="7" spans="2:57" s="5" customFormat="1" ht="15" customHeight="1" thickBot="1">
      <c r="B7" s="49" t="s">
        <v>95</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6"/>
      <c r="AL7" s="6"/>
      <c r="AM7" s="6"/>
      <c r="AN7" s="6"/>
      <c r="AO7" s="6"/>
      <c r="AP7" s="6"/>
      <c r="AQ7" s="6"/>
      <c r="AR7" s="6"/>
      <c r="AS7" s="6"/>
      <c r="AT7" s="6"/>
      <c r="AU7" s="6"/>
      <c r="BA7" s="24"/>
    </row>
    <row r="8" spans="2:57" s="22" customFormat="1" ht="18" customHeight="1">
      <c r="B8" s="994" t="s">
        <v>6</v>
      </c>
      <c r="C8" s="995"/>
      <c r="D8" s="995"/>
      <c r="E8" s="996"/>
      <c r="F8" s="1021" t="s">
        <v>96</v>
      </c>
      <c r="G8" s="1022"/>
      <c r="H8" s="1022"/>
      <c r="I8" s="1022"/>
      <c r="J8" s="1022"/>
      <c r="K8" s="1022"/>
      <c r="L8" s="1022"/>
      <c r="M8" s="1022"/>
      <c r="N8" s="1022"/>
      <c r="O8" s="1022"/>
      <c r="P8" s="1022"/>
      <c r="Q8" s="1022"/>
      <c r="R8" s="1022"/>
      <c r="S8" s="1022"/>
      <c r="T8" s="1022"/>
      <c r="U8" s="1022"/>
      <c r="V8" s="1022"/>
      <c r="W8" s="1023"/>
      <c r="X8" s="846" t="s">
        <v>194</v>
      </c>
      <c r="Y8" s="844"/>
      <c r="Z8" s="844"/>
      <c r="AA8" s="844"/>
      <c r="AB8" s="844"/>
      <c r="AC8" s="844"/>
      <c r="AD8" s="847"/>
      <c r="AE8" s="844" t="s">
        <v>195</v>
      </c>
      <c r="AF8" s="844"/>
      <c r="AG8" s="844"/>
      <c r="AH8" s="844"/>
      <c r="AI8" s="844"/>
      <c r="AJ8" s="844"/>
      <c r="AK8" s="845"/>
      <c r="AN8" s="22" t="s">
        <v>622</v>
      </c>
      <c r="AO8" s="22" t="b">
        <f>COUNTIF(I14:I16,"=■")&gt;0</f>
        <v>0</v>
      </c>
      <c r="BB8" s="5"/>
      <c r="BC8" s="5"/>
      <c r="BD8" s="5"/>
      <c r="BE8" s="5"/>
    </row>
    <row r="9" spans="2:57" s="22" customFormat="1" ht="18" customHeight="1">
      <c r="B9" s="997"/>
      <c r="C9" s="998"/>
      <c r="D9" s="998"/>
      <c r="E9" s="999"/>
      <c r="F9" s="826" t="s">
        <v>127</v>
      </c>
      <c r="G9" s="827"/>
      <c r="H9" s="827"/>
      <c r="I9" s="33" t="s">
        <v>4</v>
      </c>
      <c r="J9" s="70" t="s">
        <v>97</v>
      </c>
      <c r="K9" s="69"/>
      <c r="L9" s="69"/>
      <c r="M9" s="69"/>
      <c r="N9" s="101"/>
      <c r="O9" s="70"/>
      <c r="P9" s="69"/>
      <c r="Q9" s="69"/>
      <c r="R9" s="69"/>
      <c r="S9" s="53"/>
      <c r="T9" s="50"/>
      <c r="U9" s="50"/>
      <c r="V9" s="51"/>
      <c r="W9" s="52"/>
      <c r="X9" s="127" t="s">
        <v>171</v>
      </c>
      <c r="Y9" s="114" t="s">
        <v>172</v>
      </c>
      <c r="Z9" s="114" t="s">
        <v>108</v>
      </c>
      <c r="AA9" s="114" t="s">
        <v>111</v>
      </c>
      <c r="AB9" s="114"/>
      <c r="AC9" s="114" t="s">
        <v>126</v>
      </c>
      <c r="AD9" s="142"/>
      <c r="AE9" s="141"/>
      <c r="AF9" s="134" t="s">
        <v>199</v>
      </c>
      <c r="AG9" s="134" t="s">
        <v>200</v>
      </c>
      <c r="AH9" s="848" t="s">
        <v>203</v>
      </c>
      <c r="AI9" s="848"/>
      <c r="AJ9" s="848"/>
      <c r="AK9" s="849"/>
      <c r="AN9" s="22" t="s">
        <v>70</v>
      </c>
      <c r="AO9" s="22" t="str">
        <f>IF(COUNTIF(I10:I16,"■")=0,"■","")</f>
        <v>■</v>
      </c>
      <c r="BB9" s="5"/>
      <c r="BC9" s="5"/>
      <c r="BD9" s="5"/>
      <c r="BE9" s="5"/>
    </row>
    <row r="10" spans="2:57" s="22" customFormat="1" ht="18" customHeight="1">
      <c r="B10" s="997"/>
      <c r="C10" s="998"/>
      <c r="D10" s="998"/>
      <c r="E10" s="999"/>
      <c r="F10" s="828"/>
      <c r="G10" s="829"/>
      <c r="H10" s="829"/>
      <c r="I10" s="33" t="s">
        <v>4</v>
      </c>
      <c r="J10" s="71" t="s">
        <v>98</v>
      </c>
      <c r="K10" s="57"/>
      <c r="L10" s="57"/>
      <c r="M10" s="57"/>
      <c r="N10" s="102"/>
      <c r="O10" s="71"/>
      <c r="P10" s="57"/>
      <c r="Q10" s="57"/>
      <c r="R10" s="57"/>
      <c r="S10" s="54"/>
      <c r="T10" s="55"/>
      <c r="U10" s="55"/>
      <c r="V10" s="48"/>
      <c r="W10" s="56"/>
      <c r="X10" s="128" t="s">
        <v>171</v>
      </c>
      <c r="Y10" s="19" t="s">
        <v>173</v>
      </c>
      <c r="Z10" s="19"/>
      <c r="AA10" s="19" t="s">
        <v>174</v>
      </c>
      <c r="AB10" s="19" t="s">
        <v>175</v>
      </c>
      <c r="AC10" s="106"/>
      <c r="AD10" s="143"/>
      <c r="AE10" s="107" t="s">
        <v>201</v>
      </c>
      <c r="AF10" s="135" t="s">
        <v>199</v>
      </c>
      <c r="AG10" s="135" t="s">
        <v>200</v>
      </c>
      <c r="AH10" s="791" t="s">
        <v>204</v>
      </c>
      <c r="AI10" s="791"/>
      <c r="AJ10" s="791"/>
      <c r="AK10" s="792"/>
      <c r="AN10" s="22" t="s">
        <v>70</v>
      </c>
      <c r="AO10" s="22" t="str">
        <f>IF(OR(I9="■",COUNTIF(I11:I16,"■")&gt;0),"","■")</f>
        <v>■</v>
      </c>
      <c r="BB10" s="5"/>
      <c r="BC10" s="5"/>
      <c r="BD10" s="5"/>
      <c r="BE10" s="5"/>
    </row>
    <row r="11" spans="2:57" s="22" customFormat="1" ht="18" customHeight="1">
      <c r="B11" s="997"/>
      <c r="C11" s="998"/>
      <c r="D11" s="998"/>
      <c r="E11" s="999"/>
      <c r="F11" s="830" t="s">
        <v>162</v>
      </c>
      <c r="G11" s="831"/>
      <c r="H11" s="831"/>
      <c r="I11" s="33" t="s">
        <v>4</v>
      </c>
      <c r="J11" s="71" t="s">
        <v>165</v>
      </c>
      <c r="K11" s="57"/>
      <c r="L11" s="57"/>
      <c r="M11" s="57"/>
      <c r="N11" s="102"/>
      <c r="O11" s="71"/>
      <c r="P11" s="57"/>
      <c r="Q11" s="57"/>
      <c r="R11" s="57"/>
      <c r="S11" s="58"/>
      <c r="T11" s="58"/>
      <c r="U11" s="58"/>
      <c r="V11" s="19"/>
      <c r="W11" s="59"/>
      <c r="X11" s="128" t="s">
        <v>171</v>
      </c>
      <c r="Y11" s="19"/>
      <c r="Z11" s="19"/>
      <c r="AA11" s="19"/>
      <c r="AB11" s="19"/>
      <c r="AC11" s="19"/>
      <c r="AD11" s="144"/>
      <c r="AE11" s="107"/>
      <c r="AF11" s="135" t="s">
        <v>199</v>
      </c>
      <c r="AG11" s="135" t="s">
        <v>200</v>
      </c>
      <c r="AH11" s="791" t="s">
        <v>203</v>
      </c>
      <c r="AI11" s="791"/>
      <c r="AJ11" s="791"/>
      <c r="AK11" s="792"/>
      <c r="AN11" s="22" t="s">
        <v>70</v>
      </c>
      <c r="AO11" s="22" t="str">
        <f>IF(COUNTIF(I9:I10,"■")+COUNTIF(I13:I16,"■")=0,"■","")</f>
        <v>■</v>
      </c>
      <c r="BB11" s="5"/>
      <c r="BC11" s="5"/>
      <c r="BD11" s="5"/>
      <c r="BE11" s="5"/>
    </row>
    <row r="12" spans="2:57" s="22" customFormat="1" ht="18" customHeight="1">
      <c r="B12" s="997"/>
      <c r="C12" s="998"/>
      <c r="D12" s="998"/>
      <c r="E12" s="999"/>
      <c r="F12" s="828"/>
      <c r="G12" s="829"/>
      <c r="H12" s="829"/>
      <c r="I12" s="33" t="s">
        <v>4</v>
      </c>
      <c r="J12" s="71" t="s">
        <v>166</v>
      </c>
      <c r="K12" s="57"/>
      <c r="L12" s="57"/>
      <c r="M12" s="57"/>
      <c r="N12" s="102"/>
      <c r="O12" s="71"/>
      <c r="P12" s="57"/>
      <c r="Q12" s="57"/>
      <c r="R12" s="57"/>
      <c r="S12" s="58"/>
      <c r="T12" s="58"/>
      <c r="U12" s="58"/>
      <c r="V12" s="19"/>
      <c r="W12" s="59"/>
      <c r="X12" s="128" t="s">
        <v>171</v>
      </c>
      <c r="Y12" s="19"/>
      <c r="Z12" s="19"/>
      <c r="AA12" s="19"/>
      <c r="AB12" s="19"/>
      <c r="AC12" s="19" t="s">
        <v>126</v>
      </c>
      <c r="AD12" s="143"/>
      <c r="AE12" s="107"/>
      <c r="AF12" s="135"/>
      <c r="AG12" s="135"/>
      <c r="AH12" s="135"/>
      <c r="AI12" s="135"/>
      <c r="AJ12" s="135"/>
      <c r="AK12" s="136"/>
      <c r="AN12" s="22" t="s">
        <v>70</v>
      </c>
      <c r="AO12" s="22" t="str">
        <f>IF(COUNTIF(I9:I10,"■")+COUNTIF(I13:I16,"■")=0,"■","")</f>
        <v>■</v>
      </c>
      <c r="BB12" s="5"/>
      <c r="BC12" s="5"/>
      <c r="BD12" s="5"/>
      <c r="BE12" s="5"/>
    </row>
    <row r="13" spans="2:57" s="22" customFormat="1" ht="18" customHeight="1">
      <c r="B13" s="997"/>
      <c r="C13" s="998"/>
      <c r="D13" s="998"/>
      <c r="E13" s="999"/>
      <c r="F13" s="832" t="s">
        <v>163</v>
      </c>
      <c r="G13" s="833"/>
      <c r="H13" s="833"/>
      <c r="I13" s="110" t="s">
        <v>4</v>
      </c>
      <c r="J13" s="72" t="s">
        <v>219</v>
      </c>
      <c r="K13" s="68"/>
      <c r="L13" s="68"/>
      <c r="M13" s="68"/>
      <c r="N13" s="103"/>
      <c r="O13" s="72"/>
      <c r="P13" s="68"/>
      <c r="Q13" s="68"/>
      <c r="R13" s="68"/>
      <c r="S13" s="65"/>
      <c r="T13" s="65"/>
      <c r="U13" s="65"/>
      <c r="V13" s="66"/>
      <c r="W13" s="67"/>
      <c r="X13" s="129" t="s">
        <v>171</v>
      </c>
      <c r="Y13" s="115"/>
      <c r="Z13" s="115" t="s">
        <v>108</v>
      </c>
      <c r="AA13" s="115"/>
      <c r="AB13" s="115"/>
      <c r="AC13" s="115"/>
      <c r="AD13" s="145"/>
      <c r="AE13" s="108"/>
      <c r="AF13" s="137"/>
      <c r="AG13" s="137"/>
      <c r="AH13" s="137"/>
      <c r="AI13" s="137"/>
      <c r="AJ13" s="137"/>
      <c r="AK13" s="138"/>
      <c r="AN13" s="22" t="s">
        <v>70</v>
      </c>
      <c r="AO13" s="22" t="str">
        <f>IF(COUNTIF(I9:I12,"■")+COUNTIF(I14:I16,"■")=0,"■","")</f>
        <v>■</v>
      </c>
      <c r="BB13" s="5"/>
      <c r="BC13" s="5"/>
      <c r="BD13" s="5"/>
      <c r="BE13" s="5"/>
    </row>
    <row r="14" spans="2:57" s="22" customFormat="1" ht="18" customHeight="1">
      <c r="B14" s="997"/>
      <c r="C14" s="998"/>
      <c r="D14" s="998"/>
      <c r="E14" s="999"/>
      <c r="F14" s="1041" t="s">
        <v>164</v>
      </c>
      <c r="G14" s="827"/>
      <c r="H14" s="827"/>
      <c r="I14" s="111" t="s">
        <v>4</v>
      </c>
      <c r="J14" s="73" t="s">
        <v>167</v>
      </c>
      <c r="K14" s="53"/>
      <c r="L14" s="53"/>
      <c r="M14" s="53"/>
      <c r="N14" s="104"/>
      <c r="O14" s="73"/>
      <c r="P14" s="53"/>
      <c r="Q14" s="53"/>
      <c r="R14" s="53"/>
      <c r="S14" s="63"/>
      <c r="T14" s="63"/>
      <c r="U14" s="63"/>
      <c r="V14" s="34"/>
      <c r="W14" s="64"/>
      <c r="X14" s="127" t="s">
        <v>171</v>
      </c>
      <c r="Y14" s="114" t="s">
        <v>173</v>
      </c>
      <c r="Z14" s="114" t="s">
        <v>108</v>
      </c>
      <c r="AA14" s="114" t="s">
        <v>111</v>
      </c>
      <c r="AB14" s="114"/>
      <c r="AC14" s="114" t="s">
        <v>126</v>
      </c>
      <c r="AD14" s="142"/>
      <c r="AE14" s="141"/>
      <c r="AF14" s="134" t="s">
        <v>202</v>
      </c>
      <c r="AG14" s="134" t="s">
        <v>200</v>
      </c>
      <c r="AH14" s="848" t="s">
        <v>203</v>
      </c>
      <c r="AI14" s="848"/>
      <c r="AJ14" s="848"/>
      <c r="AK14" s="849"/>
      <c r="AN14" s="22" t="s">
        <v>70</v>
      </c>
      <c r="AO14" s="22" t="str">
        <f>IF(COUNTIF(I9:I13,"■")+COUNTIF(I15:I16,"■")=0,"■","")</f>
        <v>■</v>
      </c>
      <c r="BB14" s="5"/>
      <c r="BC14" s="5"/>
      <c r="BD14" s="5"/>
      <c r="BE14" s="5"/>
    </row>
    <row r="15" spans="2:57" s="22" customFormat="1" ht="18" customHeight="1">
      <c r="B15" s="997"/>
      <c r="C15" s="998"/>
      <c r="D15" s="998"/>
      <c r="E15" s="999"/>
      <c r="F15" s="1042"/>
      <c r="G15" s="1043"/>
      <c r="H15" s="1043"/>
      <c r="I15" s="33" t="s">
        <v>4</v>
      </c>
      <c r="J15" s="71" t="s">
        <v>168</v>
      </c>
      <c r="K15" s="57"/>
      <c r="L15" s="57"/>
      <c r="M15" s="57"/>
      <c r="N15" s="102"/>
      <c r="O15" s="71"/>
      <c r="P15" s="57"/>
      <c r="Q15" s="57"/>
      <c r="R15" s="57"/>
      <c r="S15" s="58"/>
      <c r="T15" s="58"/>
      <c r="U15" s="58"/>
      <c r="V15" s="19"/>
      <c r="W15" s="59"/>
      <c r="X15" s="128" t="s">
        <v>171</v>
      </c>
      <c r="Y15" s="19" t="s">
        <v>173</v>
      </c>
      <c r="Z15" s="19"/>
      <c r="AA15" s="19"/>
      <c r="AB15" s="19"/>
      <c r="AC15" s="106"/>
      <c r="AD15" s="143"/>
      <c r="AE15" s="107" t="s">
        <v>201</v>
      </c>
      <c r="AF15" s="135" t="s">
        <v>199</v>
      </c>
      <c r="AG15" s="135" t="s">
        <v>200</v>
      </c>
      <c r="AH15" s="791" t="s">
        <v>204</v>
      </c>
      <c r="AI15" s="791"/>
      <c r="AJ15" s="791"/>
      <c r="AK15" s="792"/>
      <c r="AN15" s="22" t="s">
        <v>70</v>
      </c>
      <c r="AO15" s="22" t="str">
        <f>IF(OR(COUNTIF(I9:I14,"■")&gt;0,I16="■"),"","■")</f>
        <v>■</v>
      </c>
      <c r="BB15" s="5"/>
      <c r="BC15" s="5"/>
      <c r="BD15" s="5"/>
      <c r="BE15" s="5"/>
    </row>
    <row r="16" spans="2:57" s="22" customFormat="1" ht="18" customHeight="1" thickBot="1">
      <c r="B16" s="1000"/>
      <c r="C16" s="1001"/>
      <c r="D16" s="1001"/>
      <c r="E16" s="1002"/>
      <c r="F16" s="1044"/>
      <c r="G16" s="1045"/>
      <c r="H16" s="1045"/>
      <c r="I16" s="112" t="s">
        <v>4</v>
      </c>
      <c r="J16" s="74" t="s">
        <v>169</v>
      </c>
      <c r="K16" s="62"/>
      <c r="L16" s="62"/>
      <c r="M16" s="62"/>
      <c r="N16" s="105"/>
      <c r="O16" s="74"/>
      <c r="P16" s="62"/>
      <c r="Q16" s="62"/>
      <c r="R16" s="62"/>
      <c r="S16" s="60"/>
      <c r="T16" s="60"/>
      <c r="U16" s="60"/>
      <c r="V16" s="20"/>
      <c r="W16" s="61"/>
      <c r="X16" s="130" t="s">
        <v>171</v>
      </c>
      <c r="Y16" s="20" t="s">
        <v>173</v>
      </c>
      <c r="Z16" s="20" t="s">
        <v>108</v>
      </c>
      <c r="AA16" s="20"/>
      <c r="AB16" s="20"/>
      <c r="AC16" s="20"/>
      <c r="AD16" s="146"/>
      <c r="AE16" s="109"/>
      <c r="AF16" s="139"/>
      <c r="AG16" s="139"/>
      <c r="AH16" s="139"/>
      <c r="AI16" s="139"/>
      <c r="AJ16" s="139"/>
      <c r="AK16" s="140"/>
      <c r="AN16" s="22" t="s">
        <v>70</v>
      </c>
      <c r="AO16" s="22" t="str">
        <f>IF(COUNTIF(I9:I15,"■")=0,"■","")</f>
        <v>■</v>
      </c>
      <c r="BB16" s="5"/>
      <c r="BC16" s="5"/>
      <c r="BD16" s="5"/>
      <c r="BE16" s="5"/>
    </row>
    <row r="17" spans="2:54" s="5" customFormat="1" ht="15" customHeight="1">
      <c r="B17" s="49" t="s">
        <v>724</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6"/>
      <c r="AL17" s="6"/>
      <c r="AM17" s="6"/>
      <c r="AN17" s="6"/>
      <c r="AO17" s="6"/>
      <c r="AP17" s="6"/>
      <c r="AQ17" s="6"/>
      <c r="AR17" s="6"/>
      <c r="AS17" s="6"/>
      <c r="AT17" s="6"/>
      <c r="AU17" s="6"/>
      <c r="BA17" s="24"/>
    </row>
    <row r="18" spans="2:54" s="22" customFormat="1" ht="9.75" customHeight="1" thickBot="1">
      <c r="B18" s="83"/>
      <c r="C18" s="83"/>
      <c r="D18" s="83"/>
      <c r="E18" s="83"/>
      <c r="F18" s="83"/>
      <c r="G18" s="83"/>
      <c r="H18" s="84"/>
      <c r="I18" s="84"/>
      <c r="J18" s="84"/>
      <c r="K18" s="21"/>
      <c r="L18" s="84"/>
      <c r="M18" s="84"/>
      <c r="N18" s="84"/>
      <c r="O18" s="84"/>
      <c r="P18" s="84"/>
      <c r="Q18" s="84"/>
      <c r="R18" s="84"/>
      <c r="S18" s="21"/>
      <c r="T18" s="21"/>
      <c r="U18" s="21"/>
      <c r="V18" s="21"/>
      <c r="W18" s="21"/>
      <c r="X18" s="21"/>
      <c r="Y18" s="21"/>
      <c r="Z18" s="21"/>
      <c r="AA18" s="21"/>
      <c r="AB18" s="21"/>
      <c r="AC18" s="21"/>
      <c r="AD18" s="21"/>
      <c r="AE18" s="21"/>
      <c r="AF18" s="21"/>
      <c r="AG18" s="21"/>
      <c r="AH18" s="21"/>
      <c r="AI18" s="21"/>
      <c r="AJ18" s="21"/>
      <c r="AK18" s="21"/>
    </row>
    <row r="19" spans="2:54" s="22" customFormat="1" ht="18" customHeight="1">
      <c r="B19" s="1030" t="s">
        <v>100</v>
      </c>
      <c r="C19" s="1032" t="s">
        <v>101</v>
      </c>
      <c r="D19" s="1033"/>
      <c r="E19" s="1033"/>
      <c r="F19" s="1033"/>
      <c r="G19" s="1033"/>
      <c r="H19" s="1033"/>
      <c r="I19" s="1033"/>
      <c r="J19" s="1033"/>
      <c r="K19" s="1033"/>
      <c r="L19" s="1033"/>
      <c r="M19" s="1033"/>
      <c r="N19" s="1033"/>
      <c r="O19" s="1033"/>
      <c r="P19" s="1033"/>
      <c r="Q19" s="1034"/>
      <c r="R19" s="75"/>
      <c r="S19" s="75"/>
      <c r="T19" s="75"/>
      <c r="U19" s="75"/>
      <c r="V19" s="75"/>
      <c r="W19" s="75"/>
      <c r="X19" s="75"/>
      <c r="Y19" s="75"/>
      <c r="Z19" s="75"/>
      <c r="AA19" s="75"/>
      <c r="AB19" s="75"/>
      <c r="AC19" s="75"/>
      <c r="AD19" s="75"/>
      <c r="AE19" s="75"/>
      <c r="AF19" s="75"/>
      <c r="AG19" s="75"/>
      <c r="AH19" s="75"/>
      <c r="AI19" s="75"/>
      <c r="AJ19" s="75"/>
      <c r="AK19" s="75"/>
    </row>
    <row r="20" spans="2:54" s="22" customFormat="1" ht="24.75" customHeight="1" thickBot="1">
      <c r="B20" s="1031"/>
      <c r="C20" s="76"/>
      <c r="D20" s="1035" t="s">
        <v>102</v>
      </c>
      <c r="E20" s="1036"/>
      <c r="F20" s="1036"/>
      <c r="G20" s="1036"/>
      <c r="H20" s="1037"/>
      <c r="I20" s="1038"/>
      <c r="J20" s="1039"/>
      <c r="K20" s="1039"/>
      <c r="L20" s="1039"/>
      <c r="M20" s="1039"/>
      <c r="N20" s="1039"/>
      <c r="O20" s="1039"/>
      <c r="P20" s="1039"/>
      <c r="Q20" s="1040"/>
      <c r="T20" s="75"/>
      <c r="AA20" s="77"/>
      <c r="AB20" s="78"/>
      <c r="AC20" s="78"/>
      <c r="AD20" s="79"/>
      <c r="AE20" s="78"/>
      <c r="AF20" s="78"/>
      <c r="AG20" s="79"/>
      <c r="AH20" s="80"/>
      <c r="AI20" s="80"/>
      <c r="AJ20" s="80"/>
      <c r="AK20" s="80"/>
      <c r="AP20" s="81"/>
    </row>
    <row r="21" spans="2:54" s="22" customFormat="1" ht="9.75" customHeight="1" thickBot="1">
      <c r="B21" s="83"/>
      <c r="C21" s="83"/>
      <c r="D21" s="83"/>
      <c r="E21" s="83"/>
      <c r="F21" s="83"/>
      <c r="G21" s="83"/>
      <c r="H21" s="84"/>
      <c r="I21" s="84"/>
      <c r="J21" s="84"/>
      <c r="K21" s="21"/>
      <c r="L21" s="84"/>
      <c r="M21" s="84"/>
      <c r="N21" s="84"/>
      <c r="O21" s="84"/>
      <c r="P21" s="84"/>
      <c r="Q21" s="84"/>
      <c r="R21" s="84"/>
      <c r="S21" s="21"/>
      <c r="T21" s="21"/>
      <c r="U21" s="21"/>
      <c r="V21" s="21"/>
      <c r="W21" s="21"/>
      <c r="X21" s="16"/>
      <c r="Y21" s="16"/>
      <c r="Z21" s="16"/>
      <c r="AA21" s="16"/>
      <c r="AB21" s="16"/>
      <c r="AC21" s="16"/>
      <c r="AD21" s="16"/>
      <c r="AE21" s="16"/>
      <c r="AF21" s="16"/>
      <c r="AG21" s="21"/>
      <c r="AH21" s="21"/>
      <c r="AI21" s="21"/>
      <c r="AJ21" s="21"/>
      <c r="AK21" s="21"/>
    </row>
    <row r="22" spans="2:54" s="22" customFormat="1" ht="18" customHeight="1">
      <c r="B22" s="1058" t="s">
        <v>103</v>
      </c>
      <c r="C22" s="1007" t="s">
        <v>143</v>
      </c>
      <c r="D22" s="1008"/>
      <c r="E22" s="1008"/>
      <c r="F22" s="1008"/>
      <c r="G22" s="1008"/>
      <c r="H22" s="1008"/>
      <c r="I22" s="1003" t="str">
        <f>IF(OR(I10="■",COUNTIF(I15:I16,"■")&gt;0),"登録済み法人コード","第1希望")</f>
        <v>第1希望</v>
      </c>
      <c r="J22" s="1003"/>
      <c r="K22" s="1003"/>
      <c r="L22" s="1003"/>
      <c r="M22" s="1003"/>
      <c r="N22" s="1003"/>
      <c r="O22" s="1003"/>
      <c r="P22" s="1003"/>
      <c r="Q22" s="1003"/>
      <c r="R22" s="1003" t="str">
        <f>IF(OR(I10="■",COUNTIF(I15:I16,"■")&gt;0),"","第2希望")</f>
        <v>第2希望</v>
      </c>
      <c r="S22" s="1003"/>
      <c r="T22" s="1003"/>
      <c r="U22" s="1003"/>
      <c r="V22" s="1003"/>
      <c r="W22" s="1003"/>
      <c r="X22" s="1003"/>
      <c r="Y22" s="1003"/>
      <c r="Z22" s="1003"/>
      <c r="AA22" s="1003" t="str">
        <f>IF(OR(I10="■",COUNTIF(I15:I16,"■")&gt;0),"","第3希望")</f>
        <v>第3希望</v>
      </c>
      <c r="AB22" s="1003"/>
      <c r="AC22" s="1003"/>
      <c r="AD22" s="1003"/>
      <c r="AE22" s="1003"/>
      <c r="AF22" s="1003"/>
      <c r="AG22" s="1003"/>
      <c r="AH22" s="1003"/>
      <c r="AI22" s="1004"/>
      <c r="AN22" s="83" t="s">
        <v>104</v>
      </c>
      <c r="AO22" s="83" t="e">
        <f>AND(AP22:AU22)</f>
        <v>#VALUE!</v>
      </c>
      <c r="AP22" s="83" t="b">
        <f>AND(LEN(I23)&gt;=3,LEN(I23)&lt;=5)</f>
        <v>0</v>
      </c>
      <c r="AQ22" s="83" t="e">
        <f t="shared" ref="AQ22:AU24" si="0">AND(CODE(AV22)&gt;=97,CODE(AV22)&lt;=122)</f>
        <v>#VALUE!</v>
      </c>
      <c r="AR22" s="83" t="e">
        <f t="shared" si="0"/>
        <v>#VALUE!</v>
      </c>
      <c r="AS22" s="83" t="e">
        <f t="shared" si="0"/>
        <v>#VALUE!</v>
      </c>
      <c r="AT22" s="83" t="e">
        <f t="shared" si="0"/>
        <v>#VALUE!</v>
      </c>
      <c r="AU22" s="83" t="e">
        <f t="shared" si="0"/>
        <v>#VALUE!</v>
      </c>
      <c r="AV22" s="83" t="str">
        <f>LEFT(I23,1)</f>
        <v/>
      </c>
      <c r="AW22" s="83" t="str">
        <f>RIGHT(LEFT(I23,2),1)</f>
        <v/>
      </c>
      <c r="AX22" s="83" t="str">
        <f>RIGHT(LEFT(I23,3),1)</f>
        <v/>
      </c>
      <c r="AY22" s="83" t="str">
        <f>RIGHT(LEFT(I23,4),1)</f>
        <v/>
      </c>
      <c r="AZ22" s="83" t="str">
        <f>RIGHT(LEFT(I23,5),1)</f>
        <v/>
      </c>
    </row>
    <row r="23" spans="2:54" s="81" customFormat="1" ht="24.75" customHeight="1" thickBot="1">
      <c r="B23" s="1059"/>
      <c r="C23" s="1009"/>
      <c r="D23" s="1010"/>
      <c r="E23" s="1010"/>
      <c r="F23" s="1010"/>
      <c r="G23" s="1010"/>
      <c r="H23" s="1010"/>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5"/>
      <c r="AH23" s="1005"/>
      <c r="AI23" s="1006"/>
      <c r="AN23" s="83" t="s">
        <v>105</v>
      </c>
      <c r="AO23" s="83" t="e">
        <f>AND(AP23:AU23)</f>
        <v>#VALUE!</v>
      </c>
      <c r="AP23" s="83" t="b">
        <f>AND(LEN(R23)&gt;=3,LEN(R23)&lt;=5)</f>
        <v>0</v>
      </c>
      <c r="AQ23" s="83" t="e">
        <f t="shared" si="0"/>
        <v>#VALUE!</v>
      </c>
      <c r="AR23" s="83" t="e">
        <f t="shared" si="0"/>
        <v>#VALUE!</v>
      </c>
      <c r="AS23" s="83" t="e">
        <f t="shared" si="0"/>
        <v>#VALUE!</v>
      </c>
      <c r="AT23" s="83" t="e">
        <f t="shared" si="0"/>
        <v>#VALUE!</v>
      </c>
      <c r="AU23" s="83" t="e">
        <f t="shared" si="0"/>
        <v>#VALUE!</v>
      </c>
      <c r="AV23" s="83" t="str">
        <f>LEFT(R23,1)</f>
        <v/>
      </c>
      <c r="AW23" s="83" t="str">
        <f>RIGHT(LEFT(R23,2),1)</f>
        <v/>
      </c>
      <c r="AX23" s="83" t="str">
        <f>RIGHT(LEFT(R23,3),1)</f>
        <v/>
      </c>
      <c r="AY23" s="83" t="str">
        <f>RIGHT(LEFT(R23,4),1)</f>
        <v/>
      </c>
      <c r="AZ23" s="83" t="str">
        <f>RIGHT(LEFT(R23,5),1)</f>
        <v/>
      </c>
    </row>
    <row r="24" spans="2:54" s="81" customFormat="1" ht="12" customHeight="1">
      <c r="B24" s="85" t="s">
        <v>110</v>
      </c>
      <c r="C24" s="793" t="s">
        <v>106</v>
      </c>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N24" s="83" t="s">
        <v>107</v>
      </c>
      <c r="AO24" s="83" t="e">
        <f>AND(AP24:AU24)</f>
        <v>#VALUE!</v>
      </c>
      <c r="AP24" s="83" t="b">
        <f>AND(LEN(AA23)&gt;=3,LEN(AA23)&lt;=5)</f>
        <v>0</v>
      </c>
      <c r="AQ24" s="83" t="e">
        <f t="shared" si="0"/>
        <v>#VALUE!</v>
      </c>
      <c r="AR24" s="83" t="e">
        <f t="shared" si="0"/>
        <v>#VALUE!</v>
      </c>
      <c r="AS24" s="83" t="e">
        <f t="shared" si="0"/>
        <v>#VALUE!</v>
      </c>
      <c r="AT24" s="83" t="e">
        <f t="shared" si="0"/>
        <v>#VALUE!</v>
      </c>
      <c r="AU24" s="83" t="e">
        <f t="shared" si="0"/>
        <v>#VALUE!</v>
      </c>
      <c r="AV24" s="83" t="str">
        <f>LEFT(AA23,1)</f>
        <v/>
      </c>
      <c r="AW24" s="83" t="str">
        <f>RIGHT(LEFT(AA23,2),1)</f>
        <v/>
      </c>
      <c r="AX24" s="83" t="str">
        <f>RIGHT(LEFT(AA23,3),1)</f>
        <v/>
      </c>
      <c r="AY24" s="83" t="str">
        <f>RIGHT(LEFT(AA23,4),1)</f>
        <v/>
      </c>
      <c r="AZ24" s="83" t="str">
        <f>RIGHT(LEFT(AA23,5),1)</f>
        <v/>
      </c>
    </row>
    <row r="25" spans="2:54" s="81" customFormat="1" ht="12" customHeight="1">
      <c r="B25" s="16"/>
      <c r="C25" s="793" t="s">
        <v>555</v>
      </c>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Q25" s="82"/>
      <c r="AR25" s="82"/>
      <c r="AS25" s="82"/>
      <c r="AT25" s="82"/>
      <c r="AU25" s="82"/>
    </row>
    <row r="26" spans="2:54" s="5" customFormat="1" ht="9.75" customHeight="1" thickBot="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7"/>
      <c r="AL26" s="87"/>
      <c r="AM26" s="6"/>
      <c r="AN26" s="6"/>
      <c r="AO26" s="6"/>
      <c r="AP26" s="6"/>
      <c r="AQ26" s="6"/>
      <c r="AR26" s="6"/>
      <c r="AS26" s="6"/>
      <c r="AT26" s="6"/>
      <c r="AU26" s="6"/>
      <c r="BA26" s="2"/>
    </row>
    <row r="27" spans="2:54" s="5" customFormat="1" ht="24.75" customHeight="1" thickBot="1">
      <c r="B27" s="88" t="s">
        <v>108</v>
      </c>
      <c r="C27" s="1055" t="s">
        <v>109</v>
      </c>
      <c r="D27" s="1056"/>
      <c r="E27" s="1056"/>
      <c r="F27" s="1056"/>
      <c r="G27" s="1056"/>
      <c r="H27" s="1057"/>
      <c r="I27" s="1053"/>
      <c r="J27" s="1053"/>
      <c r="K27" s="1053"/>
      <c r="L27" s="1053"/>
      <c r="M27" s="1053"/>
      <c r="N27" s="1053"/>
      <c r="O27" s="1053"/>
      <c r="P27" s="1053"/>
      <c r="Q27" s="1053"/>
      <c r="R27" s="1053"/>
      <c r="S27" s="1053"/>
      <c r="T27" s="1053"/>
      <c r="U27" s="1053"/>
      <c r="V27" s="1053"/>
      <c r="W27" s="1054"/>
      <c r="X27" s="86"/>
      <c r="Y27" s="86"/>
      <c r="Z27" s="86"/>
      <c r="AA27" s="86"/>
      <c r="AB27" s="86"/>
      <c r="AC27" s="86"/>
      <c r="AD27" s="86"/>
      <c r="AE27" s="86"/>
      <c r="AF27" s="86"/>
      <c r="AG27" s="86"/>
      <c r="AH27" s="86"/>
      <c r="AI27" s="86"/>
      <c r="AJ27" s="86"/>
      <c r="AK27" s="86"/>
      <c r="AL27" s="87"/>
      <c r="AM27" s="87"/>
      <c r="AN27" s="6"/>
      <c r="AO27" s="6"/>
      <c r="AP27" s="6"/>
      <c r="AQ27" s="6"/>
      <c r="AR27" s="6"/>
      <c r="AS27" s="6"/>
      <c r="AT27" s="6"/>
      <c r="AU27" s="6"/>
      <c r="AV27" s="6"/>
      <c r="BB27" s="24"/>
    </row>
    <row r="28" spans="2:54" s="5" customFormat="1" ht="9.75" customHeight="1" thickBot="1">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7"/>
      <c r="AL28" s="87"/>
      <c r="AM28" s="6"/>
      <c r="AN28" s="6"/>
      <c r="AO28" s="6"/>
      <c r="AP28" s="6"/>
      <c r="AQ28" s="6"/>
      <c r="AR28" s="6"/>
      <c r="AS28" s="6"/>
      <c r="AT28" s="6"/>
      <c r="AU28" s="6"/>
      <c r="BA28" s="24"/>
    </row>
    <row r="29" spans="2:54" s="5" customFormat="1" ht="19.5" customHeight="1">
      <c r="B29" s="840" t="s">
        <v>111</v>
      </c>
      <c r="C29" s="911" t="str">
        <f>IF(I10="■","登録済みの"&amp;CHAR(10),"")&amp;"VPN認証方式"&amp;CHAR(10)&amp;"(※2)"</f>
        <v>VPN認証方式
(※2)</v>
      </c>
      <c r="D29" s="697"/>
      <c r="E29" s="697"/>
      <c r="F29" s="697"/>
      <c r="G29" s="697"/>
      <c r="H29" s="698"/>
      <c r="I29" s="89" t="s">
        <v>4</v>
      </c>
      <c r="J29" s="900" t="s">
        <v>113</v>
      </c>
      <c r="K29" s="900"/>
      <c r="L29" s="900"/>
      <c r="M29" s="900"/>
      <c r="N29" s="900"/>
      <c r="O29" s="900"/>
      <c r="P29" s="900"/>
      <c r="Q29" s="900"/>
      <c r="R29" s="901"/>
      <c r="S29" s="861" t="s">
        <v>116</v>
      </c>
      <c r="T29" s="862"/>
      <c r="U29" s="862"/>
      <c r="V29" s="862"/>
      <c r="W29" s="863"/>
      <c r="X29" s="86"/>
      <c r="Y29" s="86"/>
      <c r="Z29" s="86"/>
      <c r="AA29" s="86"/>
      <c r="AB29" s="86"/>
      <c r="AC29" s="86"/>
      <c r="AD29" s="86"/>
      <c r="AE29" s="86"/>
      <c r="AF29" s="86"/>
      <c r="AG29" s="86"/>
      <c r="AH29" s="86"/>
      <c r="AI29" s="86"/>
      <c r="AJ29" s="86"/>
      <c r="AK29" s="87"/>
      <c r="AL29" s="87"/>
      <c r="AM29" s="6"/>
      <c r="AN29" s="6" t="s">
        <v>112</v>
      </c>
      <c r="AO29" s="6" t="str">
        <f>IF(COUNTIF(I30:I31,"■")=0,"■","")</f>
        <v>■</v>
      </c>
      <c r="AP29" s="6"/>
      <c r="AQ29" s="6"/>
      <c r="AR29" s="6"/>
      <c r="AS29" s="6"/>
      <c r="AT29" s="6"/>
      <c r="AU29" s="6"/>
      <c r="BA29" s="24"/>
    </row>
    <row r="30" spans="2:54" s="5" customFormat="1" ht="19.5" customHeight="1">
      <c r="B30" s="841"/>
      <c r="C30" s="912"/>
      <c r="D30" s="913"/>
      <c r="E30" s="913"/>
      <c r="F30" s="913"/>
      <c r="G30" s="913"/>
      <c r="H30" s="701"/>
      <c r="I30" s="90" t="s">
        <v>4</v>
      </c>
      <c r="J30" s="866" t="s">
        <v>114</v>
      </c>
      <c r="K30" s="866"/>
      <c r="L30" s="866"/>
      <c r="M30" s="866"/>
      <c r="N30" s="866"/>
      <c r="O30" s="866"/>
      <c r="P30" s="866"/>
      <c r="Q30" s="866"/>
      <c r="R30" s="867"/>
      <c r="S30" s="1015" t="s">
        <v>117</v>
      </c>
      <c r="T30" s="1016"/>
      <c r="U30" s="1016"/>
      <c r="V30" s="1016"/>
      <c r="W30" s="1017"/>
      <c r="X30" s="86"/>
      <c r="Y30" s="86"/>
      <c r="Z30" s="86"/>
      <c r="AA30" s="86"/>
      <c r="AB30" s="86"/>
      <c r="AC30" s="86"/>
      <c r="AD30" s="86"/>
      <c r="AE30" s="86"/>
      <c r="AF30" s="86"/>
      <c r="AG30" s="86"/>
      <c r="AH30" s="86"/>
      <c r="AI30" s="86"/>
      <c r="AJ30" s="86"/>
      <c r="AK30" s="87"/>
      <c r="AL30" s="87"/>
      <c r="AM30" s="6"/>
      <c r="AN30" s="6" t="s">
        <v>112</v>
      </c>
      <c r="AO30" s="6" t="str">
        <f>IF(OR(I29="■",I31="■"),"","■")</f>
        <v>■</v>
      </c>
      <c r="AP30" s="6"/>
      <c r="AQ30" s="6"/>
      <c r="AR30" s="6"/>
      <c r="AS30" s="6"/>
      <c r="AT30" s="6"/>
      <c r="AU30" s="6"/>
      <c r="BA30" s="24"/>
    </row>
    <row r="31" spans="2:54" s="5" customFormat="1" ht="19.5" customHeight="1" thickBot="1">
      <c r="B31" s="842"/>
      <c r="C31" s="914"/>
      <c r="D31" s="703"/>
      <c r="E31" s="703"/>
      <c r="F31" s="703"/>
      <c r="G31" s="703"/>
      <c r="H31" s="704"/>
      <c r="I31" s="91" t="s">
        <v>4</v>
      </c>
      <c r="J31" s="864" t="s">
        <v>115</v>
      </c>
      <c r="K31" s="864"/>
      <c r="L31" s="864"/>
      <c r="M31" s="864"/>
      <c r="N31" s="864"/>
      <c r="O31" s="864"/>
      <c r="P31" s="864"/>
      <c r="Q31" s="864"/>
      <c r="R31" s="865"/>
      <c r="S31" s="1018"/>
      <c r="T31" s="1019"/>
      <c r="U31" s="1019"/>
      <c r="V31" s="1019"/>
      <c r="W31" s="1020"/>
      <c r="X31" s="86"/>
      <c r="Y31" s="86"/>
      <c r="Z31" s="86"/>
      <c r="AA31" s="86"/>
      <c r="AB31" s="86"/>
      <c r="AC31" s="86"/>
      <c r="AD31" s="86"/>
      <c r="AE31" s="86"/>
      <c r="AF31" s="86"/>
      <c r="AG31" s="86"/>
      <c r="AH31" s="86"/>
      <c r="AI31" s="86"/>
      <c r="AJ31" s="86"/>
      <c r="AK31" s="87"/>
      <c r="AL31" s="87"/>
      <c r="AM31" s="6"/>
      <c r="AN31" s="6" t="s">
        <v>112</v>
      </c>
      <c r="AO31" s="6" t="str">
        <f>IF(COUNTIF(I29:I30,"■")=0,"■","")</f>
        <v>■</v>
      </c>
      <c r="AP31" s="6"/>
      <c r="AQ31" s="6"/>
      <c r="AR31" s="6"/>
      <c r="AS31" s="6"/>
      <c r="AT31" s="6"/>
      <c r="AU31" s="6"/>
      <c r="BA31" s="24"/>
    </row>
    <row r="32" spans="2:54" s="81" customFormat="1" ht="12" customHeight="1">
      <c r="B32" s="85" t="s">
        <v>118</v>
      </c>
      <c r="C32" s="793" t="s">
        <v>119</v>
      </c>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N32" s="83"/>
      <c r="AO32" s="83"/>
      <c r="AP32" s="83"/>
      <c r="AQ32" s="83"/>
      <c r="AR32" s="83"/>
      <c r="AS32" s="83"/>
      <c r="AT32" s="83"/>
      <c r="AU32" s="83"/>
      <c r="AV32" s="83"/>
      <c r="AW32" s="83"/>
      <c r="AX32" s="83"/>
      <c r="AY32" s="83"/>
      <c r="AZ32" s="83"/>
    </row>
    <row r="33" spans="2:54" s="5" customFormat="1" ht="9.75" customHeight="1" thickBot="1">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c r="AL33" s="87"/>
      <c r="AM33" s="6"/>
      <c r="AN33" s="6"/>
      <c r="AO33" s="6"/>
      <c r="AP33" s="6"/>
      <c r="AQ33" s="6"/>
      <c r="AR33" s="6"/>
      <c r="AS33" s="6"/>
      <c r="AT33" s="6"/>
      <c r="AU33" s="6"/>
      <c r="BA33" s="24"/>
    </row>
    <row r="34" spans="2:54" s="5" customFormat="1" ht="18" customHeight="1">
      <c r="B34" s="905" t="s">
        <v>120</v>
      </c>
      <c r="C34" s="902" t="s">
        <v>123</v>
      </c>
      <c r="D34" s="902"/>
      <c r="E34" s="902"/>
      <c r="F34" s="902"/>
      <c r="G34" s="902"/>
      <c r="H34" s="902"/>
      <c r="I34" s="887" t="s">
        <v>189</v>
      </c>
      <c r="J34" s="887"/>
      <c r="K34" s="887"/>
      <c r="L34" s="887"/>
      <c r="M34" s="887"/>
      <c r="N34" s="887"/>
      <c r="O34" s="887"/>
      <c r="P34" s="887"/>
      <c r="Q34" s="887"/>
      <c r="R34" s="887"/>
      <c r="S34" s="887"/>
      <c r="T34" s="887"/>
      <c r="U34" s="887"/>
      <c r="V34" s="887"/>
      <c r="W34" s="887"/>
      <c r="X34" s="887"/>
      <c r="Y34" s="887"/>
      <c r="Z34" s="887"/>
      <c r="AA34" s="887"/>
      <c r="AB34" s="887"/>
      <c r="AC34" s="888"/>
      <c r="AD34" s="86"/>
      <c r="AE34" s="86"/>
      <c r="AF34" s="86"/>
      <c r="AG34" s="86"/>
      <c r="AH34" s="86"/>
      <c r="AI34" s="86"/>
      <c r="AJ34" s="86"/>
      <c r="AK34" s="87"/>
      <c r="AL34" s="87"/>
      <c r="AM34" s="6"/>
      <c r="AN34" s="6"/>
      <c r="AO34" s="6"/>
      <c r="AP34" s="6"/>
      <c r="AQ34" s="6"/>
      <c r="AR34" s="6"/>
      <c r="AS34" s="6"/>
      <c r="AT34" s="6"/>
      <c r="AU34" s="6"/>
      <c r="BA34" s="24"/>
    </row>
    <row r="35" spans="2:54" s="5" customFormat="1" ht="19.5" customHeight="1">
      <c r="B35" s="906"/>
      <c r="C35" s="903"/>
      <c r="D35" s="903"/>
      <c r="E35" s="903"/>
      <c r="F35" s="903"/>
      <c r="G35" s="903"/>
      <c r="H35" s="903"/>
      <c r="I35" s="90" t="s">
        <v>4</v>
      </c>
      <c r="J35" s="866" t="s">
        <v>121</v>
      </c>
      <c r="K35" s="866"/>
      <c r="L35" s="866"/>
      <c r="M35" s="866"/>
      <c r="N35" s="866"/>
      <c r="O35" s="866"/>
      <c r="P35" s="866"/>
      <c r="Q35" s="866"/>
      <c r="R35" s="866"/>
      <c r="S35" s="866"/>
      <c r="T35" s="866"/>
      <c r="U35" s="866"/>
      <c r="V35" s="866"/>
      <c r="W35" s="866"/>
      <c r="X35" s="866"/>
      <c r="Y35" s="866"/>
      <c r="Z35" s="866"/>
      <c r="AA35" s="866"/>
      <c r="AB35" s="866"/>
      <c r="AC35" s="909"/>
      <c r="AD35" s="86"/>
      <c r="AE35" s="86"/>
      <c r="AF35" s="86"/>
      <c r="AG35" s="86"/>
      <c r="AH35" s="86"/>
      <c r="AI35" s="86"/>
      <c r="AJ35" s="86"/>
      <c r="AK35" s="86"/>
      <c r="AL35" s="87"/>
      <c r="AM35" s="87"/>
      <c r="AN35" s="6"/>
      <c r="AO35" s="6"/>
      <c r="AP35" s="6"/>
      <c r="AQ35" s="6"/>
      <c r="AR35" s="6"/>
      <c r="AS35" s="6"/>
      <c r="AT35" s="6"/>
      <c r="AU35" s="6"/>
      <c r="AV35" s="6"/>
      <c r="BB35" s="24"/>
    </row>
    <row r="36" spans="2:54" s="5" customFormat="1" ht="19.5" customHeight="1" thickBot="1">
      <c r="B36" s="907"/>
      <c r="C36" s="904"/>
      <c r="D36" s="904"/>
      <c r="E36" s="904"/>
      <c r="F36" s="904"/>
      <c r="G36" s="904"/>
      <c r="H36" s="904"/>
      <c r="I36" s="91" t="s">
        <v>4</v>
      </c>
      <c r="J36" s="864" t="s">
        <v>122</v>
      </c>
      <c r="K36" s="864"/>
      <c r="L36" s="864"/>
      <c r="M36" s="864"/>
      <c r="N36" s="864"/>
      <c r="O36" s="864"/>
      <c r="P36" s="864"/>
      <c r="Q36" s="864"/>
      <c r="R36" s="864"/>
      <c r="S36" s="864"/>
      <c r="T36" s="864"/>
      <c r="U36" s="864"/>
      <c r="V36" s="864"/>
      <c r="W36" s="864"/>
      <c r="X36" s="864"/>
      <c r="Y36" s="864"/>
      <c r="Z36" s="864"/>
      <c r="AA36" s="864"/>
      <c r="AB36" s="864"/>
      <c r="AC36" s="908"/>
      <c r="AD36" s="86"/>
      <c r="AE36" s="86"/>
      <c r="AF36" s="86"/>
      <c r="AG36" s="86"/>
      <c r="AH36" s="86"/>
      <c r="AI36" s="86"/>
      <c r="AJ36" s="86"/>
      <c r="AK36" s="86"/>
      <c r="AL36" s="87"/>
      <c r="AM36" s="87"/>
      <c r="AN36" s="6"/>
      <c r="AO36" s="6"/>
      <c r="AP36" s="6"/>
      <c r="AQ36" s="6"/>
      <c r="AR36" s="6"/>
      <c r="AS36" s="6"/>
      <c r="AT36" s="6"/>
      <c r="AU36" s="6"/>
      <c r="AV36" s="6"/>
      <c r="BB36" s="24"/>
    </row>
    <row r="37" spans="2:54" s="81" customFormat="1" ht="12" customHeight="1">
      <c r="B37" s="85" t="s">
        <v>124</v>
      </c>
      <c r="C37" s="1011" t="s">
        <v>125</v>
      </c>
      <c r="D37" s="1011"/>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11"/>
      <c r="AK37" s="1011"/>
      <c r="AN37" s="83"/>
      <c r="AO37" s="83"/>
      <c r="AP37" s="83"/>
      <c r="AQ37" s="83"/>
      <c r="AR37" s="83"/>
      <c r="AS37" s="83"/>
      <c r="AT37" s="83"/>
      <c r="AU37" s="83"/>
      <c r="AV37" s="83"/>
      <c r="AW37" s="83"/>
      <c r="AX37" s="83"/>
      <c r="AY37" s="83"/>
      <c r="AZ37" s="83"/>
    </row>
    <row r="38" spans="2:54" s="5" customFormat="1" ht="9.75" customHeight="1" thickBot="1">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7"/>
      <c r="AL38" s="87"/>
      <c r="AM38" s="6"/>
      <c r="AN38" s="6"/>
      <c r="AO38" s="6"/>
      <c r="AP38" s="6"/>
      <c r="AQ38" s="6"/>
      <c r="AR38" s="6"/>
      <c r="AS38" s="6"/>
      <c r="AT38" s="6"/>
      <c r="AU38" s="6"/>
      <c r="BA38" s="24"/>
    </row>
    <row r="39" spans="2:54" s="5" customFormat="1" ht="32.25" customHeight="1">
      <c r="B39" s="905" t="s">
        <v>126</v>
      </c>
      <c r="C39" s="911" t="s">
        <v>132</v>
      </c>
      <c r="D39" s="697"/>
      <c r="E39" s="697"/>
      <c r="F39" s="697"/>
      <c r="G39" s="697"/>
      <c r="H39" s="698"/>
      <c r="I39" s="92" t="s">
        <v>134</v>
      </c>
      <c r="J39" s="917" t="s">
        <v>129</v>
      </c>
      <c r="K39" s="918"/>
      <c r="L39" s="919"/>
      <c r="M39" s="917" t="s">
        <v>130</v>
      </c>
      <c r="N39" s="918"/>
      <c r="O39" s="918"/>
      <c r="P39" s="918"/>
      <c r="Q39" s="918"/>
      <c r="R39" s="918"/>
      <c r="S39" s="918"/>
      <c r="T39" s="919"/>
      <c r="U39" s="917" t="s">
        <v>131</v>
      </c>
      <c r="V39" s="918"/>
      <c r="W39" s="918"/>
      <c r="X39" s="918"/>
      <c r="Y39" s="918"/>
      <c r="Z39" s="918"/>
      <c r="AA39" s="918"/>
      <c r="AB39" s="918"/>
      <c r="AC39" s="918"/>
      <c r="AD39" s="918"/>
      <c r="AE39" s="919"/>
      <c r="AF39" s="1012" t="s">
        <v>133</v>
      </c>
      <c r="AG39" s="1013"/>
      <c r="AH39" s="1013"/>
      <c r="AI39" s="1013"/>
      <c r="AJ39" s="1013"/>
      <c r="AK39" s="1014"/>
      <c r="AL39" s="6"/>
      <c r="AM39" s="6"/>
      <c r="AN39" s="123" t="s">
        <v>187</v>
      </c>
      <c r="AO39" s="6"/>
      <c r="AP39" s="6"/>
      <c r="AQ39" s="6"/>
      <c r="AR39" s="6"/>
      <c r="AS39" s="6"/>
      <c r="AT39" s="6"/>
      <c r="AU39" s="6"/>
      <c r="BA39" s="24"/>
    </row>
    <row r="40" spans="2:54" s="5" customFormat="1" ht="16.5" customHeight="1">
      <c r="B40" s="906"/>
      <c r="C40" s="912"/>
      <c r="D40" s="913"/>
      <c r="E40" s="913"/>
      <c r="F40" s="913"/>
      <c r="G40" s="913"/>
      <c r="H40" s="701"/>
      <c r="I40" s="915">
        <v>1</v>
      </c>
      <c r="J40" s="97" t="s">
        <v>4</v>
      </c>
      <c r="K40" s="835" t="s">
        <v>127</v>
      </c>
      <c r="L40" s="836"/>
      <c r="M40" s="889"/>
      <c r="N40" s="890"/>
      <c r="O40" s="890"/>
      <c r="P40" s="890"/>
      <c r="Q40" s="890"/>
      <c r="R40" s="890"/>
      <c r="S40" s="890"/>
      <c r="T40" s="891"/>
      <c r="U40" s="889"/>
      <c r="V40" s="890"/>
      <c r="W40" s="890"/>
      <c r="X40" s="890"/>
      <c r="Y40" s="890"/>
      <c r="Z40" s="890"/>
      <c r="AA40" s="890"/>
      <c r="AB40" s="890"/>
      <c r="AC40" s="890"/>
      <c r="AD40" s="890"/>
      <c r="AE40" s="891"/>
      <c r="AF40" s="852" t="s">
        <v>4</v>
      </c>
      <c r="AG40" s="853"/>
      <c r="AH40" s="853"/>
      <c r="AI40" s="853"/>
      <c r="AJ40" s="853"/>
      <c r="AK40" s="854"/>
      <c r="AL40" s="6"/>
      <c r="AM40" s="6"/>
      <c r="AN40" s="6" t="s">
        <v>141</v>
      </c>
      <c r="AO40" s="6" t="str">
        <f>IF(J41="■","","■")</f>
        <v>■</v>
      </c>
      <c r="AR40" s="6"/>
      <c r="AS40" s="6"/>
      <c r="AT40" s="6"/>
      <c r="AU40" s="6"/>
      <c r="BA40" s="24"/>
    </row>
    <row r="41" spans="2:54" s="5" customFormat="1" ht="16.5" customHeight="1">
      <c r="B41" s="906"/>
      <c r="C41" s="912"/>
      <c r="D41" s="913"/>
      <c r="E41" s="913"/>
      <c r="F41" s="913"/>
      <c r="G41" s="913"/>
      <c r="H41" s="701"/>
      <c r="I41" s="916"/>
      <c r="J41" s="100" t="s">
        <v>4</v>
      </c>
      <c r="K41" s="822" t="s">
        <v>128</v>
      </c>
      <c r="L41" s="823"/>
      <c r="M41" s="895"/>
      <c r="N41" s="896"/>
      <c r="O41" s="896"/>
      <c r="P41" s="896"/>
      <c r="Q41" s="896"/>
      <c r="R41" s="896"/>
      <c r="S41" s="896"/>
      <c r="T41" s="897"/>
      <c r="U41" s="895"/>
      <c r="V41" s="896"/>
      <c r="W41" s="896"/>
      <c r="X41" s="896"/>
      <c r="Y41" s="896"/>
      <c r="Z41" s="896"/>
      <c r="AA41" s="896"/>
      <c r="AB41" s="896"/>
      <c r="AC41" s="896"/>
      <c r="AD41" s="896"/>
      <c r="AE41" s="897"/>
      <c r="AF41" s="855"/>
      <c r="AG41" s="856"/>
      <c r="AH41" s="856"/>
      <c r="AI41" s="856"/>
      <c r="AJ41" s="856"/>
      <c r="AK41" s="857"/>
      <c r="AL41" s="6"/>
      <c r="AM41" s="6"/>
      <c r="AN41" s="6" t="s">
        <v>141</v>
      </c>
      <c r="AO41" s="6" t="str">
        <f>IF(J40="■","","■")</f>
        <v>■</v>
      </c>
      <c r="AR41" s="6"/>
      <c r="AS41" s="6"/>
      <c r="AT41" s="6"/>
      <c r="AU41" s="6"/>
      <c r="BA41" s="24"/>
    </row>
    <row r="42" spans="2:54" s="5" customFormat="1" ht="16.5" customHeight="1">
      <c r="B42" s="906"/>
      <c r="C42" s="912"/>
      <c r="D42" s="913"/>
      <c r="E42" s="913"/>
      <c r="F42" s="913"/>
      <c r="G42" s="913"/>
      <c r="H42" s="701"/>
      <c r="I42" s="915">
        <v>2</v>
      </c>
      <c r="J42" s="97" t="s">
        <v>4</v>
      </c>
      <c r="K42" s="835" t="s">
        <v>127</v>
      </c>
      <c r="L42" s="836"/>
      <c r="M42" s="889"/>
      <c r="N42" s="890"/>
      <c r="O42" s="890"/>
      <c r="P42" s="890"/>
      <c r="Q42" s="890"/>
      <c r="R42" s="890"/>
      <c r="S42" s="890"/>
      <c r="T42" s="891"/>
      <c r="U42" s="889"/>
      <c r="V42" s="890"/>
      <c r="W42" s="890"/>
      <c r="X42" s="890"/>
      <c r="Y42" s="890"/>
      <c r="Z42" s="890"/>
      <c r="AA42" s="890"/>
      <c r="AB42" s="890"/>
      <c r="AC42" s="890"/>
      <c r="AD42" s="890"/>
      <c r="AE42" s="891"/>
      <c r="AF42" s="852" t="s">
        <v>4</v>
      </c>
      <c r="AG42" s="853"/>
      <c r="AH42" s="853"/>
      <c r="AI42" s="853"/>
      <c r="AJ42" s="853"/>
      <c r="AK42" s="854"/>
      <c r="AL42" s="6"/>
      <c r="AM42" s="6"/>
      <c r="AN42" s="6" t="s">
        <v>141</v>
      </c>
      <c r="AO42" s="6" t="str">
        <f>IF(J43="■","","■")</f>
        <v>■</v>
      </c>
      <c r="AR42" s="6"/>
      <c r="AS42" s="6"/>
      <c r="AT42" s="6"/>
      <c r="AU42" s="6"/>
      <c r="BA42" s="24"/>
    </row>
    <row r="43" spans="2:54" s="5" customFormat="1" ht="16.5" customHeight="1">
      <c r="B43" s="910"/>
      <c r="C43" s="912"/>
      <c r="D43" s="913"/>
      <c r="E43" s="913"/>
      <c r="F43" s="913"/>
      <c r="G43" s="913"/>
      <c r="H43" s="701"/>
      <c r="I43" s="916"/>
      <c r="J43" s="100" t="s">
        <v>4</v>
      </c>
      <c r="K43" s="822" t="s">
        <v>128</v>
      </c>
      <c r="L43" s="823"/>
      <c r="M43" s="895"/>
      <c r="N43" s="896"/>
      <c r="O43" s="896"/>
      <c r="P43" s="896"/>
      <c r="Q43" s="896"/>
      <c r="R43" s="896"/>
      <c r="S43" s="896"/>
      <c r="T43" s="897"/>
      <c r="U43" s="895"/>
      <c r="V43" s="896"/>
      <c r="W43" s="896"/>
      <c r="X43" s="896"/>
      <c r="Y43" s="896"/>
      <c r="Z43" s="896"/>
      <c r="AA43" s="896"/>
      <c r="AB43" s="896"/>
      <c r="AC43" s="896"/>
      <c r="AD43" s="896"/>
      <c r="AE43" s="897"/>
      <c r="AF43" s="855"/>
      <c r="AG43" s="856"/>
      <c r="AH43" s="856"/>
      <c r="AI43" s="856"/>
      <c r="AJ43" s="856"/>
      <c r="AK43" s="857"/>
      <c r="AL43" s="6"/>
      <c r="AM43" s="6"/>
      <c r="AN43" s="6" t="s">
        <v>141</v>
      </c>
      <c r="AO43" s="6" t="str">
        <f>IF(J42="■","","■")</f>
        <v>■</v>
      </c>
      <c r="AR43" s="6"/>
      <c r="AS43" s="6"/>
      <c r="AT43" s="6"/>
      <c r="AU43" s="6"/>
      <c r="BA43" s="24"/>
    </row>
    <row r="44" spans="2:54" s="5" customFormat="1" ht="16.5" customHeight="1">
      <c r="B44" s="910"/>
      <c r="C44" s="912"/>
      <c r="D44" s="913"/>
      <c r="E44" s="913"/>
      <c r="F44" s="913"/>
      <c r="G44" s="913"/>
      <c r="H44" s="701"/>
      <c r="I44" s="915">
        <v>3</v>
      </c>
      <c r="J44" s="97" t="s">
        <v>4</v>
      </c>
      <c r="K44" s="835" t="s">
        <v>127</v>
      </c>
      <c r="L44" s="836"/>
      <c r="M44" s="889"/>
      <c r="N44" s="890"/>
      <c r="O44" s="890"/>
      <c r="P44" s="890"/>
      <c r="Q44" s="890"/>
      <c r="R44" s="890"/>
      <c r="S44" s="890"/>
      <c r="T44" s="891"/>
      <c r="U44" s="889"/>
      <c r="V44" s="890"/>
      <c r="W44" s="890"/>
      <c r="X44" s="890"/>
      <c r="Y44" s="890"/>
      <c r="Z44" s="890"/>
      <c r="AA44" s="890"/>
      <c r="AB44" s="890"/>
      <c r="AC44" s="890"/>
      <c r="AD44" s="890"/>
      <c r="AE44" s="891"/>
      <c r="AF44" s="852" t="s">
        <v>4</v>
      </c>
      <c r="AG44" s="853"/>
      <c r="AH44" s="853"/>
      <c r="AI44" s="853"/>
      <c r="AJ44" s="853"/>
      <c r="AK44" s="854"/>
      <c r="AL44" s="6"/>
      <c r="AM44" s="6"/>
      <c r="AN44" s="6" t="s">
        <v>141</v>
      </c>
      <c r="AO44" s="6" t="str">
        <f>IF(J45="■","","■")</f>
        <v>■</v>
      </c>
      <c r="AR44" s="6"/>
      <c r="AS44" s="6"/>
      <c r="AT44" s="6"/>
      <c r="AU44" s="6"/>
      <c r="BA44" s="24"/>
    </row>
    <row r="45" spans="2:54" s="5" customFormat="1" ht="16.5" customHeight="1" thickBot="1">
      <c r="B45" s="907"/>
      <c r="C45" s="914"/>
      <c r="D45" s="703"/>
      <c r="E45" s="703"/>
      <c r="F45" s="703"/>
      <c r="G45" s="703"/>
      <c r="H45" s="704"/>
      <c r="I45" s="920"/>
      <c r="J45" s="99" t="s">
        <v>4</v>
      </c>
      <c r="K45" s="850" t="s">
        <v>128</v>
      </c>
      <c r="L45" s="851"/>
      <c r="M45" s="892"/>
      <c r="N45" s="893"/>
      <c r="O45" s="893"/>
      <c r="P45" s="893"/>
      <c r="Q45" s="893"/>
      <c r="R45" s="893"/>
      <c r="S45" s="893"/>
      <c r="T45" s="894"/>
      <c r="U45" s="892"/>
      <c r="V45" s="893"/>
      <c r="W45" s="893"/>
      <c r="X45" s="893"/>
      <c r="Y45" s="893"/>
      <c r="Z45" s="893"/>
      <c r="AA45" s="893"/>
      <c r="AB45" s="893"/>
      <c r="AC45" s="893"/>
      <c r="AD45" s="893"/>
      <c r="AE45" s="894"/>
      <c r="AF45" s="858"/>
      <c r="AG45" s="859"/>
      <c r="AH45" s="859"/>
      <c r="AI45" s="859"/>
      <c r="AJ45" s="859"/>
      <c r="AK45" s="860"/>
      <c r="AL45" s="6"/>
      <c r="AM45" s="6"/>
      <c r="AN45" s="6" t="s">
        <v>141</v>
      </c>
      <c r="AO45" s="6" t="str">
        <f>IF(J44="■","","■")</f>
        <v>■</v>
      </c>
      <c r="AR45" s="6"/>
      <c r="AS45" s="6"/>
      <c r="AT45" s="6"/>
      <c r="AU45" s="6"/>
      <c r="BA45" s="24"/>
    </row>
    <row r="46" spans="2:54" s="81" customFormat="1" ht="12" customHeight="1">
      <c r="B46" s="85" t="s">
        <v>136</v>
      </c>
      <c r="C46" s="793" t="s">
        <v>135</v>
      </c>
      <c r="D46" s="793"/>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N46" s="83"/>
      <c r="AO46" s="83"/>
      <c r="AP46" s="83"/>
      <c r="AQ46" s="83"/>
      <c r="AR46" s="83"/>
      <c r="AS46" s="83"/>
      <c r="AT46" s="83"/>
      <c r="AU46" s="83"/>
      <c r="AV46" s="83"/>
      <c r="AW46" s="83"/>
      <c r="AX46" s="83"/>
      <c r="AY46" s="83"/>
      <c r="AZ46" s="83"/>
    </row>
    <row r="47" spans="2:54" s="81" customFormat="1" ht="12" customHeight="1">
      <c r="B47" s="85" t="s">
        <v>137</v>
      </c>
      <c r="C47" s="793" t="s">
        <v>139</v>
      </c>
      <c r="D47" s="793"/>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N47" s="83"/>
      <c r="AO47" s="83"/>
      <c r="AP47" s="83"/>
      <c r="AQ47" s="83"/>
      <c r="AR47" s="83"/>
      <c r="AS47" s="83"/>
      <c r="AT47" s="83"/>
      <c r="AU47" s="83"/>
      <c r="AV47" s="83"/>
      <c r="AW47" s="83"/>
      <c r="AX47" s="83"/>
      <c r="AY47" s="83"/>
      <c r="AZ47" s="83"/>
    </row>
    <row r="48" spans="2:54" s="81" customFormat="1" ht="12" customHeight="1">
      <c r="B48" s="85" t="s">
        <v>138</v>
      </c>
      <c r="C48" s="793" t="s">
        <v>140</v>
      </c>
      <c r="D48" s="793"/>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N48" s="83"/>
      <c r="AO48" s="83"/>
      <c r="AP48" s="83"/>
      <c r="AQ48" s="83"/>
      <c r="AR48" s="83"/>
      <c r="AS48" s="83"/>
      <c r="AT48" s="83"/>
      <c r="AU48" s="83"/>
      <c r="AV48" s="83"/>
      <c r="AW48" s="83"/>
      <c r="AX48" s="83"/>
      <c r="AY48" s="83"/>
      <c r="AZ48" s="83"/>
    </row>
    <row r="49" spans="2:53" s="5" customFormat="1" ht="9.75" customHeight="1" thickBot="1">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6"/>
      <c r="AL49" s="6"/>
      <c r="AM49" s="6"/>
      <c r="AN49" s="6"/>
      <c r="AO49" s="6"/>
      <c r="AP49" s="6"/>
      <c r="AQ49" s="6"/>
      <c r="AR49" s="6"/>
      <c r="AS49" s="6"/>
      <c r="AT49" s="6"/>
      <c r="AU49" s="6"/>
      <c r="BA49" s="24"/>
    </row>
    <row r="50" spans="2:53" s="5" customFormat="1" ht="18" customHeight="1">
      <c r="B50" s="875" t="s">
        <v>142</v>
      </c>
      <c r="C50" s="878" t="s">
        <v>149</v>
      </c>
      <c r="D50" s="879"/>
      <c r="E50" s="879"/>
      <c r="F50" s="879"/>
      <c r="G50" s="879"/>
      <c r="H50" s="880"/>
      <c r="I50" s="122" t="s">
        <v>134</v>
      </c>
      <c r="J50" s="898" t="s">
        <v>129</v>
      </c>
      <c r="K50" s="898"/>
      <c r="L50" s="898"/>
      <c r="M50" s="898" t="s">
        <v>144</v>
      </c>
      <c r="N50" s="898"/>
      <c r="O50" s="898"/>
      <c r="P50" s="898"/>
      <c r="Q50" s="898"/>
      <c r="R50" s="898"/>
      <c r="S50" s="898" t="s">
        <v>150</v>
      </c>
      <c r="T50" s="898"/>
      <c r="U50" s="898"/>
      <c r="V50" s="898"/>
      <c r="W50" s="898"/>
      <c r="X50" s="898"/>
      <c r="Y50" s="898" t="s">
        <v>151</v>
      </c>
      <c r="Z50" s="898"/>
      <c r="AA50" s="898"/>
      <c r="AB50" s="898"/>
      <c r="AC50" s="898"/>
      <c r="AD50" s="898" t="s">
        <v>152</v>
      </c>
      <c r="AE50" s="898"/>
      <c r="AF50" s="898"/>
      <c r="AG50" s="898"/>
      <c r="AH50" s="898"/>
      <c r="AI50" s="898"/>
      <c r="AJ50" s="898"/>
      <c r="AK50" s="899"/>
      <c r="AL50" s="6"/>
      <c r="AM50" s="6"/>
      <c r="AN50" s="6" t="s">
        <v>187</v>
      </c>
      <c r="AO50" s="6"/>
      <c r="AP50" s="6" t="s">
        <v>188</v>
      </c>
      <c r="AQ50" s="6"/>
      <c r="AR50" s="6"/>
      <c r="AX50" s="24"/>
    </row>
    <row r="51" spans="2:53" s="5" customFormat="1" ht="16.5" customHeight="1">
      <c r="B51" s="876"/>
      <c r="C51" s="881"/>
      <c r="D51" s="882"/>
      <c r="E51" s="882"/>
      <c r="F51" s="882"/>
      <c r="G51" s="882"/>
      <c r="H51" s="883"/>
      <c r="I51" s="873">
        <v>1</v>
      </c>
      <c r="J51" s="116" t="s">
        <v>4</v>
      </c>
      <c r="K51" s="835" t="s">
        <v>127</v>
      </c>
      <c r="L51" s="836"/>
      <c r="M51" s="116" t="s">
        <v>4</v>
      </c>
      <c r="N51" s="835" t="s">
        <v>145</v>
      </c>
      <c r="O51" s="835"/>
      <c r="P51" s="117" t="s">
        <v>4</v>
      </c>
      <c r="Q51" s="835" t="s">
        <v>146</v>
      </c>
      <c r="R51" s="836"/>
      <c r="S51" s="818"/>
      <c r="T51" s="818"/>
      <c r="U51" s="818"/>
      <c r="V51" s="818"/>
      <c r="W51" s="818"/>
      <c r="X51" s="818"/>
      <c r="Y51" s="814"/>
      <c r="Z51" s="814"/>
      <c r="AA51" s="814"/>
      <c r="AB51" s="814"/>
      <c r="AC51" s="814"/>
      <c r="AD51" s="818"/>
      <c r="AE51" s="818"/>
      <c r="AF51" s="818"/>
      <c r="AG51" s="818"/>
      <c r="AH51" s="818"/>
      <c r="AI51" s="818"/>
      <c r="AJ51" s="818"/>
      <c r="AK51" s="821"/>
      <c r="AL51" s="6"/>
      <c r="AM51" s="6"/>
      <c r="AN51" s="6" t="s">
        <v>112</v>
      </c>
      <c r="AO51" s="6" t="str">
        <f>IF(J52="■","","■")</f>
        <v>■</v>
      </c>
      <c r="AP51" s="6" t="s">
        <v>112</v>
      </c>
      <c r="AQ51" s="6" t="str">
        <f>IF(OR(P51="■",M52="■",P52="■"),"","■")</f>
        <v>■</v>
      </c>
      <c r="AR51" s="6" t="s">
        <v>112</v>
      </c>
      <c r="AS51" s="6" t="str">
        <f>IF(OR(M51="■",M52="■",P52="■"),"","■")</f>
        <v>■</v>
      </c>
      <c r="AT51" s="6"/>
      <c r="AU51" s="6"/>
      <c r="BA51" s="24"/>
    </row>
    <row r="52" spans="2:53" s="5" customFormat="1" ht="16.5" customHeight="1">
      <c r="B52" s="876"/>
      <c r="C52" s="881"/>
      <c r="D52" s="882"/>
      <c r="E52" s="882"/>
      <c r="F52" s="882"/>
      <c r="G52" s="882"/>
      <c r="H52" s="883"/>
      <c r="I52" s="838"/>
      <c r="J52" s="120" t="s">
        <v>112</v>
      </c>
      <c r="K52" s="822" t="s">
        <v>128</v>
      </c>
      <c r="L52" s="823"/>
      <c r="M52" s="120" t="s">
        <v>112</v>
      </c>
      <c r="N52" s="822" t="s">
        <v>147</v>
      </c>
      <c r="O52" s="824"/>
      <c r="P52" s="121" t="s">
        <v>112</v>
      </c>
      <c r="Q52" s="822" t="s">
        <v>148</v>
      </c>
      <c r="R52" s="825"/>
      <c r="S52" s="818"/>
      <c r="T52" s="818"/>
      <c r="U52" s="818"/>
      <c r="V52" s="818"/>
      <c r="W52" s="818"/>
      <c r="X52" s="818"/>
      <c r="Y52" s="814"/>
      <c r="Z52" s="814"/>
      <c r="AA52" s="814"/>
      <c r="AB52" s="814"/>
      <c r="AC52" s="814"/>
      <c r="AD52" s="818"/>
      <c r="AE52" s="818"/>
      <c r="AF52" s="818"/>
      <c r="AG52" s="818"/>
      <c r="AH52" s="818"/>
      <c r="AI52" s="818"/>
      <c r="AJ52" s="818"/>
      <c r="AK52" s="821"/>
      <c r="AL52" s="6"/>
      <c r="AM52" s="6"/>
      <c r="AN52" s="6" t="s">
        <v>112</v>
      </c>
      <c r="AO52" s="6" t="str">
        <f>IF(J51="■","","■")</f>
        <v>■</v>
      </c>
      <c r="AP52" s="6" t="s">
        <v>112</v>
      </c>
      <c r="AQ52" s="6" t="str">
        <f>IF(OR(M51="■",P51="■",P52="■"),"","■")</f>
        <v>■</v>
      </c>
      <c r="AR52" s="6" t="s">
        <v>112</v>
      </c>
      <c r="AS52" s="6" t="str">
        <f>IF(OR(M51="■",P51="■",M52="■"),"","■")</f>
        <v>■</v>
      </c>
      <c r="AT52" s="6"/>
      <c r="AU52" s="6"/>
      <c r="BA52" s="24"/>
    </row>
    <row r="53" spans="2:53" s="5" customFormat="1" ht="16.5" customHeight="1">
      <c r="B53" s="876"/>
      <c r="C53" s="881"/>
      <c r="D53" s="882"/>
      <c r="E53" s="882"/>
      <c r="F53" s="882"/>
      <c r="G53" s="882"/>
      <c r="H53" s="883"/>
      <c r="I53" s="873">
        <v>2</v>
      </c>
      <c r="J53" s="116" t="s">
        <v>4</v>
      </c>
      <c r="K53" s="835" t="s">
        <v>127</v>
      </c>
      <c r="L53" s="836"/>
      <c r="M53" s="116" t="s">
        <v>112</v>
      </c>
      <c r="N53" s="835" t="s">
        <v>145</v>
      </c>
      <c r="O53" s="835"/>
      <c r="P53" s="117" t="s">
        <v>4</v>
      </c>
      <c r="Q53" s="835" t="s">
        <v>146</v>
      </c>
      <c r="R53" s="836"/>
      <c r="S53" s="818"/>
      <c r="T53" s="818"/>
      <c r="U53" s="818"/>
      <c r="V53" s="818"/>
      <c r="W53" s="818"/>
      <c r="X53" s="818"/>
      <c r="Y53" s="814"/>
      <c r="Z53" s="814"/>
      <c r="AA53" s="814"/>
      <c r="AB53" s="814"/>
      <c r="AC53" s="814"/>
      <c r="AD53" s="818"/>
      <c r="AE53" s="818"/>
      <c r="AF53" s="818"/>
      <c r="AG53" s="818"/>
      <c r="AH53" s="818"/>
      <c r="AI53" s="818"/>
      <c r="AJ53" s="818"/>
      <c r="AK53" s="821"/>
      <c r="AL53" s="6"/>
      <c r="AM53" s="6"/>
      <c r="AN53" s="6" t="s">
        <v>112</v>
      </c>
      <c r="AO53" s="6" t="str">
        <f t="shared" ref="AO53" si="1">IF(J54="■","","■")</f>
        <v>■</v>
      </c>
      <c r="AP53" s="6" t="s">
        <v>112</v>
      </c>
      <c r="AQ53" s="6" t="str">
        <f t="shared" ref="AQ53" si="2">IF(OR(P53="■",M54="■",P54="■"),"","■")</f>
        <v>■</v>
      </c>
      <c r="AR53" s="6" t="s">
        <v>112</v>
      </c>
      <c r="AS53" s="6" t="str">
        <f t="shared" ref="AS53" si="3">IF(OR(M53="■",M54="■",P54="■"),"","■")</f>
        <v>■</v>
      </c>
      <c r="AT53" s="6"/>
      <c r="AU53" s="6"/>
      <c r="BA53" s="24"/>
    </row>
    <row r="54" spans="2:53" s="5" customFormat="1" ht="16.5" customHeight="1">
      <c r="B54" s="876"/>
      <c r="C54" s="881"/>
      <c r="D54" s="882"/>
      <c r="E54" s="882"/>
      <c r="F54" s="882"/>
      <c r="G54" s="882"/>
      <c r="H54" s="883"/>
      <c r="I54" s="838"/>
      <c r="J54" s="120" t="s">
        <v>112</v>
      </c>
      <c r="K54" s="822" t="s">
        <v>128</v>
      </c>
      <c r="L54" s="823"/>
      <c r="M54" s="120" t="s">
        <v>112</v>
      </c>
      <c r="N54" s="822" t="s">
        <v>147</v>
      </c>
      <c r="O54" s="824"/>
      <c r="P54" s="121" t="s">
        <v>4</v>
      </c>
      <c r="Q54" s="822" t="s">
        <v>148</v>
      </c>
      <c r="R54" s="825"/>
      <c r="S54" s="818"/>
      <c r="T54" s="818"/>
      <c r="U54" s="818"/>
      <c r="V54" s="818"/>
      <c r="W54" s="818"/>
      <c r="X54" s="818"/>
      <c r="Y54" s="814"/>
      <c r="Z54" s="814"/>
      <c r="AA54" s="814"/>
      <c r="AB54" s="814"/>
      <c r="AC54" s="814"/>
      <c r="AD54" s="818"/>
      <c r="AE54" s="818"/>
      <c r="AF54" s="818"/>
      <c r="AG54" s="818"/>
      <c r="AH54" s="818"/>
      <c r="AI54" s="818"/>
      <c r="AJ54" s="818"/>
      <c r="AK54" s="821"/>
      <c r="AL54" s="6"/>
      <c r="AM54" s="6"/>
      <c r="AN54" s="6" t="s">
        <v>112</v>
      </c>
      <c r="AO54" s="6" t="str">
        <f t="shared" ref="AO54" si="4">IF(J53="■","","■")</f>
        <v>■</v>
      </c>
      <c r="AP54" s="6" t="s">
        <v>112</v>
      </c>
      <c r="AQ54" s="6" t="str">
        <f t="shared" ref="AQ54" si="5">IF(OR(M53="■",P53="■",P54="■"),"","■")</f>
        <v>■</v>
      </c>
      <c r="AR54" s="6" t="s">
        <v>112</v>
      </c>
      <c r="AS54" s="6" t="str">
        <f t="shared" ref="AS54" si="6">IF(OR(M53="■",P53="■",M54="■"),"","■")</f>
        <v>■</v>
      </c>
      <c r="AT54" s="6"/>
      <c r="AU54" s="6"/>
      <c r="BA54" s="24"/>
    </row>
    <row r="55" spans="2:53" s="5" customFormat="1" ht="16.5" customHeight="1">
      <c r="B55" s="876"/>
      <c r="C55" s="881"/>
      <c r="D55" s="882"/>
      <c r="E55" s="882"/>
      <c r="F55" s="882"/>
      <c r="G55" s="882"/>
      <c r="H55" s="883"/>
      <c r="I55" s="873">
        <v>3</v>
      </c>
      <c r="J55" s="116" t="s">
        <v>112</v>
      </c>
      <c r="K55" s="835" t="s">
        <v>127</v>
      </c>
      <c r="L55" s="836"/>
      <c r="M55" s="116" t="s">
        <v>112</v>
      </c>
      <c r="N55" s="835" t="s">
        <v>145</v>
      </c>
      <c r="O55" s="835"/>
      <c r="P55" s="117" t="s">
        <v>112</v>
      </c>
      <c r="Q55" s="835" t="s">
        <v>146</v>
      </c>
      <c r="R55" s="836"/>
      <c r="S55" s="818"/>
      <c r="T55" s="818"/>
      <c r="U55" s="818"/>
      <c r="V55" s="818"/>
      <c r="W55" s="818"/>
      <c r="X55" s="818"/>
      <c r="Y55" s="814"/>
      <c r="Z55" s="814"/>
      <c r="AA55" s="814"/>
      <c r="AB55" s="814"/>
      <c r="AC55" s="814"/>
      <c r="AD55" s="818"/>
      <c r="AE55" s="818"/>
      <c r="AF55" s="818"/>
      <c r="AG55" s="818"/>
      <c r="AH55" s="818"/>
      <c r="AI55" s="818"/>
      <c r="AJ55" s="818"/>
      <c r="AK55" s="821"/>
      <c r="AL55" s="6"/>
      <c r="AM55" s="6"/>
      <c r="AN55" s="6" t="s">
        <v>112</v>
      </c>
      <c r="AO55" s="6" t="str">
        <f t="shared" ref="AO55" si="7">IF(J56="■","","■")</f>
        <v>■</v>
      </c>
      <c r="AP55" s="6" t="s">
        <v>112</v>
      </c>
      <c r="AQ55" s="6" t="str">
        <f t="shared" ref="AQ55" si="8">IF(OR(P55="■",M56="■",P56="■"),"","■")</f>
        <v>■</v>
      </c>
      <c r="AR55" s="6" t="s">
        <v>112</v>
      </c>
      <c r="AS55" s="6" t="str">
        <f t="shared" ref="AS55" si="9">IF(OR(M55="■",M56="■",P56="■"),"","■")</f>
        <v>■</v>
      </c>
      <c r="AT55" s="6"/>
      <c r="AU55" s="6"/>
      <c r="BA55" s="24"/>
    </row>
    <row r="56" spans="2:53" s="5" customFormat="1" ht="16.5" customHeight="1">
      <c r="B56" s="876"/>
      <c r="C56" s="881"/>
      <c r="D56" s="882"/>
      <c r="E56" s="882"/>
      <c r="F56" s="882"/>
      <c r="G56" s="882"/>
      <c r="H56" s="883"/>
      <c r="I56" s="838"/>
      <c r="J56" s="120" t="s">
        <v>112</v>
      </c>
      <c r="K56" s="822" t="s">
        <v>128</v>
      </c>
      <c r="L56" s="823"/>
      <c r="M56" s="120" t="s">
        <v>4</v>
      </c>
      <c r="N56" s="822" t="s">
        <v>147</v>
      </c>
      <c r="O56" s="824"/>
      <c r="P56" s="121" t="s">
        <v>112</v>
      </c>
      <c r="Q56" s="822" t="s">
        <v>148</v>
      </c>
      <c r="R56" s="825"/>
      <c r="S56" s="818"/>
      <c r="T56" s="818"/>
      <c r="U56" s="818"/>
      <c r="V56" s="818"/>
      <c r="W56" s="818"/>
      <c r="X56" s="818"/>
      <c r="Y56" s="814"/>
      <c r="Z56" s="814"/>
      <c r="AA56" s="814"/>
      <c r="AB56" s="814"/>
      <c r="AC56" s="814"/>
      <c r="AD56" s="818"/>
      <c r="AE56" s="818"/>
      <c r="AF56" s="818"/>
      <c r="AG56" s="818"/>
      <c r="AH56" s="818"/>
      <c r="AI56" s="818"/>
      <c r="AJ56" s="818"/>
      <c r="AK56" s="821"/>
      <c r="AL56" s="6"/>
      <c r="AM56" s="6"/>
      <c r="AN56" s="6" t="s">
        <v>112</v>
      </c>
      <c r="AO56" s="6" t="str">
        <f t="shared" ref="AO56" si="10">IF(J55="■","","■")</f>
        <v>■</v>
      </c>
      <c r="AP56" s="6" t="s">
        <v>112</v>
      </c>
      <c r="AQ56" s="6" t="str">
        <f t="shared" ref="AQ56" si="11">IF(OR(M55="■",P55="■",P56="■"),"","■")</f>
        <v>■</v>
      </c>
      <c r="AR56" s="6" t="s">
        <v>112</v>
      </c>
      <c r="AS56" s="6" t="str">
        <f t="shared" ref="AS56" si="12">IF(OR(M55="■",P55="■",M56="■"),"","■")</f>
        <v>■</v>
      </c>
      <c r="AT56" s="6"/>
      <c r="AU56" s="6"/>
      <c r="BA56" s="24"/>
    </row>
    <row r="57" spans="2:53" s="5" customFormat="1" ht="16.5" customHeight="1">
      <c r="B57" s="876"/>
      <c r="C57" s="881"/>
      <c r="D57" s="882"/>
      <c r="E57" s="882"/>
      <c r="F57" s="882"/>
      <c r="G57" s="882"/>
      <c r="H57" s="883"/>
      <c r="I57" s="873">
        <v>4</v>
      </c>
      <c r="J57" s="116" t="s">
        <v>112</v>
      </c>
      <c r="K57" s="835" t="s">
        <v>127</v>
      </c>
      <c r="L57" s="836"/>
      <c r="M57" s="116" t="s">
        <v>112</v>
      </c>
      <c r="N57" s="835" t="s">
        <v>145</v>
      </c>
      <c r="O57" s="835"/>
      <c r="P57" s="117" t="s">
        <v>112</v>
      </c>
      <c r="Q57" s="835" t="s">
        <v>146</v>
      </c>
      <c r="R57" s="836"/>
      <c r="S57" s="818"/>
      <c r="T57" s="818"/>
      <c r="U57" s="818"/>
      <c r="V57" s="818"/>
      <c r="W57" s="818"/>
      <c r="X57" s="818"/>
      <c r="Y57" s="814"/>
      <c r="Z57" s="814"/>
      <c r="AA57" s="814"/>
      <c r="AB57" s="814"/>
      <c r="AC57" s="814"/>
      <c r="AD57" s="818"/>
      <c r="AE57" s="818"/>
      <c r="AF57" s="818"/>
      <c r="AG57" s="818"/>
      <c r="AH57" s="818"/>
      <c r="AI57" s="818"/>
      <c r="AJ57" s="818"/>
      <c r="AK57" s="821"/>
      <c r="AL57" s="6"/>
      <c r="AM57" s="6"/>
      <c r="AN57" s="6" t="s">
        <v>112</v>
      </c>
      <c r="AO57" s="6" t="str">
        <f t="shared" ref="AO57" si="13">IF(J58="■","","■")</f>
        <v>■</v>
      </c>
      <c r="AP57" s="6" t="s">
        <v>112</v>
      </c>
      <c r="AQ57" s="6" t="str">
        <f t="shared" ref="AQ57" si="14">IF(OR(P57="■",M58="■",P58="■"),"","■")</f>
        <v>■</v>
      </c>
      <c r="AR57" s="6" t="s">
        <v>112</v>
      </c>
      <c r="AS57" s="6" t="str">
        <f t="shared" ref="AS57" si="15">IF(OR(M57="■",M58="■",P58="■"),"","■")</f>
        <v>■</v>
      </c>
      <c r="AT57" s="6"/>
      <c r="AU57" s="6"/>
      <c r="BA57" s="24"/>
    </row>
    <row r="58" spans="2:53" s="5" customFormat="1" ht="16.5" customHeight="1">
      <c r="B58" s="876"/>
      <c r="C58" s="881"/>
      <c r="D58" s="882"/>
      <c r="E58" s="882"/>
      <c r="F58" s="882"/>
      <c r="G58" s="882"/>
      <c r="H58" s="883"/>
      <c r="I58" s="838"/>
      <c r="J58" s="120" t="s">
        <v>112</v>
      </c>
      <c r="K58" s="822" t="s">
        <v>128</v>
      </c>
      <c r="L58" s="823"/>
      <c r="M58" s="120" t="s">
        <v>112</v>
      </c>
      <c r="N58" s="822" t="s">
        <v>147</v>
      </c>
      <c r="O58" s="824"/>
      <c r="P58" s="121" t="s">
        <v>4</v>
      </c>
      <c r="Q58" s="822" t="s">
        <v>148</v>
      </c>
      <c r="R58" s="825"/>
      <c r="S58" s="818"/>
      <c r="T58" s="818"/>
      <c r="U58" s="818"/>
      <c r="V58" s="818"/>
      <c r="W58" s="818"/>
      <c r="X58" s="818"/>
      <c r="Y58" s="814"/>
      <c r="Z58" s="814"/>
      <c r="AA58" s="814"/>
      <c r="AB58" s="814"/>
      <c r="AC58" s="814"/>
      <c r="AD58" s="818"/>
      <c r="AE58" s="818"/>
      <c r="AF58" s="818"/>
      <c r="AG58" s="818"/>
      <c r="AH58" s="818"/>
      <c r="AI58" s="818"/>
      <c r="AJ58" s="818"/>
      <c r="AK58" s="821"/>
      <c r="AL58" s="6"/>
      <c r="AM58" s="6"/>
      <c r="AN58" s="6" t="s">
        <v>112</v>
      </c>
      <c r="AO58" s="6" t="str">
        <f t="shared" ref="AO58" si="16">IF(J57="■","","■")</f>
        <v>■</v>
      </c>
      <c r="AP58" s="6" t="s">
        <v>112</v>
      </c>
      <c r="AQ58" s="6" t="str">
        <f t="shared" ref="AQ58" si="17">IF(OR(M57="■",P57="■",P58="■"),"","■")</f>
        <v>■</v>
      </c>
      <c r="AR58" s="6" t="s">
        <v>112</v>
      </c>
      <c r="AS58" s="6" t="str">
        <f t="shared" ref="AS58" si="18">IF(OR(M57="■",P57="■",M58="■"),"","■")</f>
        <v>■</v>
      </c>
      <c r="AT58" s="6"/>
      <c r="AU58" s="6"/>
      <c r="BA58" s="24"/>
    </row>
    <row r="59" spans="2:53" s="5" customFormat="1" ht="16.5" customHeight="1">
      <c r="B59" s="876"/>
      <c r="C59" s="881"/>
      <c r="D59" s="882"/>
      <c r="E59" s="882"/>
      <c r="F59" s="882"/>
      <c r="G59" s="882"/>
      <c r="H59" s="883"/>
      <c r="I59" s="873">
        <v>5</v>
      </c>
      <c r="J59" s="116" t="s">
        <v>112</v>
      </c>
      <c r="K59" s="835" t="s">
        <v>127</v>
      </c>
      <c r="L59" s="836"/>
      <c r="M59" s="116" t="s">
        <v>112</v>
      </c>
      <c r="N59" s="835" t="s">
        <v>145</v>
      </c>
      <c r="O59" s="835"/>
      <c r="P59" s="117" t="s">
        <v>112</v>
      </c>
      <c r="Q59" s="835" t="s">
        <v>146</v>
      </c>
      <c r="R59" s="836"/>
      <c r="S59" s="818"/>
      <c r="T59" s="818"/>
      <c r="U59" s="818"/>
      <c r="V59" s="818"/>
      <c r="W59" s="818"/>
      <c r="X59" s="818"/>
      <c r="Y59" s="814"/>
      <c r="Z59" s="814"/>
      <c r="AA59" s="814"/>
      <c r="AB59" s="814"/>
      <c r="AC59" s="814"/>
      <c r="AD59" s="818"/>
      <c r="AE59" s="818"/>
      <c r="AF59" s="818"/>
      <c r="AG59" s="818"/>
      <c r="AH59" s="818"/>
      <c r="AI59" s="818"/>
      <c r="AJ59" s="818"/>
      <c r="AK59" s="821"/>
      <c r="AL59" s="6"/>
      <c r="AM59" s="6"/>
      <c r="AN59" s="6" t="s">
        <v>112</v>
      </c>
      <c r="AO59" s="6" t="str">
        <f t="shared" ref="AO59" si="19">IF(J60="■","","■")</f>
        <v>■</v>
      </c>
      <c r="AP59" s="6" t="s">
        <v>112</v>
      </c>
      <c r="AQ59" s="6" t="str">
        <f t="shared" ref="AQ59" si="20">IF(OR(P59="■",M60="■",P60="■"),"","■")</f>
        <v>■</v>
      </c>
      <c r="AR59" s="6" t="s">
        <v>112</v>
      </c>
      <c r="AS59" s="6" t="str">
        <f t="shared" ref="AS59" si="21">IF(OR(M59="■",M60="■",P60="■"),"","■")</f>
        <v>■</v>
      </c>
      <c r="AT59" s="6"/>
      <c r="AU59" s="6"/>
      <c r="BA59" s="24"/>
    </row>
    <row r="60" spans="2:53" s="5" customFormat="1" ht="16.5" customHeight="1">
      <c r="B60" s="876"/>
      <c r="C60" s="881"/>
      <c r="D60" s="882"/>
      <c r="E60" s="882"/>
      <c r="F60" s="882"/>
      <c r="G60" s="882"/>
      <c r="H60" s="883"/>
      <c r="I60" s="838"/>
      <c r="J60" s="120" t="s">
        <v>112</v>
      </c>
      <c r="K60" s="822" t="s">
        <v>128</v>
      </c>
      <c r="L60" s="823"/>
      <c r="M60" s="120" t="s">
        <v>112</v>
      </c>
      <c r="N60" s="822" t="s">
        <v>147</v>
      </c>
      <c r="O60" s="824"/>
      <c r="P60" s="121" t="s">
        <v>112</v>
      </c>
      <c r="Q60" s="822" t="s">
        <v>148</v>
      </c>
      <c r="R60" s="825"/>
      <c r="S60" s="818"/>
      <c r="T60" s="818"/>
      <c r="U60" s="818"/>
      <c r="V60" s="818"/>
      <c r="W60" s="818"/>
      <c r="X60" s="818"/>
      <c r="Y60" s="814"/>
      <c r="Z60" s="814"/>
      <c r="AA60" s="814"/>
      <c r="AB60" s="814"/>
      <c r="AC60" s="814"/>
      <c r="AD60" s="818"/>
      <c r="AE60" s="818"/>
      <c r="AF60" s="818"/>
      <c r="AG60" s="818"/>
      <c r="AH60" s="818"/>
      <c r="AI60" s="818"/>
      <c r="AJ60" s="818"/>
      <c r="AK60" s="821"/>
      <c r="AL60" s="6"/>
      <c r="AM60" s="6"/>
      <c r="AN60" s="6" t="s">
        <v>112</v>
      </c>
      <c r="AO60" s="6" t="str">
        <f t="shared" ref="AO60" si="22">IF(J59="■","","■")</f>
        <v>■</v>
      </c>
      <c r="AP60" s="6" t="s">
        <v>112</v>
      </c>
      <c r="AQ60" s="6" t="str">
        <f t="shared" ref="AQ60" si="23">IF(OR(M59="■",P59="■",P60="■"),"","■")</f>
        <v>■</v>
      </c>
      <c r="AR60" s="6" t="s">
        <v>112</v>
      </c>
      <c r="AS60" s="6" t="str">
        <f t="shared" ref="AS60" si="24">IF(OR(M59="■",P59="■",M60="■"),"","■")</f>
        <v>■</v>
      </c>
      <c r="AT60" s="6"/>
      <c r="AU60" s="6"/>
      <c r="BA60" s="24"/>
    </row>
    <row r="61" spans="2:53" s="5" customFormat="1" ht="16.5" customHeight="1">
      <c r="B61" s="876"/>
      <c r="C61" s="881"/>
      <c r="D61" s="882"/>
      <c r="E61" s="882"/>
      <c r="F61" s="882"/>
      <c r="G61" s="882"/>
      <c r="H61" s="883"/>
      <c r="I61" s="837">
        <v>6</v>
      </c>
      <c r="J61" s="131" t="s">
        <v>70</v>
      </c>
      <c r="K61" s="815" t="s">
        <v>127</v>
      </c>
      <c r="L61" s="816"/>
      <c r="M61" s="131" t="s">
        <v>4</v>
      </c>
      <c r="N61" s="815" t="s">
        <v>145</v>
      </c>
      <c r="O61" s="815"/>
      <c r="P61" s="96" t="s">
        <v>70</v>
      </c>
      <c r="Q61" s="815" t="s">
        <v>146</v>
      </c>
      <c r="R61" s="816"/>
      <c r="S61" s="817"/>
      <c r="T61" s="817"/>
      <c r="U61" s="817"/>
      <c r="V61" s="817"/>
      <c r="W61" s="817"/>
      <c r="X61" s="817"/>
      <c r="Y61" s="819"/>
      <c r="Z61" s="819"/>
      <c r="AA61" s="819"/>
      <c r="AB61" s="819"/>
      <c r="AC61" s="819"/>
      <c r="AD61" s="817"/>
      <c r="AE61" s="817"/>
      <c r="AF61" s="817"/>
      <c r="AG61" s="817"/>
      <c r="AH61" s="817"/>
      <c r="AI61" s="817"/>
      <c r="AJ61" s="817"/>
      <c r="AK61" s="820"/>
      <c r="AL61" s="6"/>
      <c r="AM61" s="6"/>
      <c r="AN61" s="6" t="s">
        <v>70</v>
      </c>
      <c r="AO61" s="6" t="str">
        <f>IF(J62="■","","■")</f>
        <v>■</v>
      </c>
      <c r="AP61" s="6" t="s">
        <v>70</v>
      </c>
      <c r="AQ61" s="6" t="str">
        <f>IF(OR(P61="■",M62="■",P62="■"),"","■")</f>
        <v>■</v>
      </c>
      <c r="AR61" s="6" t="s">
        <v>70</v>
      </c>
      <c r="AS61" s="6" t="str">
        <f>IF(OR(M61="■",M62="■",P62="■"),"","■")</f>
        <v>■</v>
      </c>
      <c r="AT61" s="6"/>
      <c r="AU61" s="6"/>
      <c r="BA61" s="24"/>
    </row>
    <row r="62" spans="2:53" s="5" customFormat="1" ht="16.5" customHeight="1">
      <c r="B62" s="876"/>
      <c r="C62" s="881"/>
      <c r="D62" s="882"/>
      <c r="E62" s="882"/>
      <c r="F62" s="882"/>
      <c r="G62" s="882"/>
      <c r="H62" s="883"/>
      <c r="I62" s="838"/>
      <c r="J62" s="120" t="s">
        <v>70</v>
      </c>
      <c r="K62" s="822" t="s">
        <v>128</v>
      </c>
      <c r="L62" s="823"/>
      <c r="M62" s="120" t="s">
        <v>70</v>
      </c>
      <c r="N62" s="822" t="s">
        <v>147</v>
      </c>
      <c r="O62" s="824"/>
      <c r="P62" s="121" t="s">
        <v>70</v>
      </c>
      <c r="Q62" s="822" t="s">
        <v>148</v>
      </c>
      <c r="R62" s="825"/>
      <c r="S62" s="818"/>
      <c r="T62" s="818"/>
      <c r="U62" s="818"/>
      <c r="V62" s="818"/>
      <c r="W62" s="818"/>
      <c r="X62" s="818"/>
      <c r="Y62" s="814"/>
      <c r="Z62" s="814"/>
      <c r="AA62" s="814"/>
      <c r="AB62" s="814"/>
      <c r="AC62" s="814"/>
      <c r="AD62" s="818"/>
      <c r="AE62" s="818"/>
      <c r="AF62" s="818"/>
      <c r="AG62" s="818"/>
      <c r="AH62" s="818"/>
      <c r="AI62" s="818"/>
      <c r="AJ62" s="818"/>
      <c r="AK62" s="821"/>
      <c r="AL62" s="6"/>
      <c r="AM62" s="6"/>
      <c r="AN62" s="6" t="s">
        <v>70</v>
      </c>
      <c r="AO62" s="6" t="str">
        <f>IF(J61="■","","■")</f>
        <v>■</v>
      </c>
      <c r="AP62" s="6" t="s">
        <v>70</v>
      </c>
      <c r="AQ62" s="6" t="str">
        <f>IF(OR(M61="■",P61="■",P62="■"),"","■")</f>
        <v>■</v>
      </c>
      <c r="AR62" s="6" t="s">
        <v>70</v>
      </c>
      <c r="AS62" s="6" t="str">
        <f>IF(OR(M61="■",P61="■",M62="■"),"","■")</f>
        <v>■</v>
      </c>
      <c r="AT62" s="6"/>
      <c r="AU62" s="6"/>
      <c r="BA62" s="24"/>
    </row>
    <row r="63" spans="2:53" s="5" customFormat="1" ht="16.5" customHeight="1">
      <c r="B63" s="876"/>
      <c r="C63" s="881"/>
      <c r="D63" s="882"/>
      <c r="E63" s="882"/>
      <c r="F63" s="882"/>
      <c r="G63" s="882"/>
      <c r="H63" s="883"/>
      <c r="I63" s="837">
        <v>7</v>
      </c>
      <c r="J63" s="116" t="s">
        <v>70</v>
      </c>
      <c r="K63" s="835" t="s">
        <v>127</v>
      </c>
      <c r="L63" s="836"/>
      <c r="M63" s="116" t="s">
        <v>4</v>
      </c>
      <c r="N63" s="835" t="s">
        <v>145</v>
      </c>
      <c r="O63" s="835"/>
      <c r="P63" s="117" t="s">
        <v>70</v>
      </c>
      <c r="Q63" s="835" t="s">
        <v>146</v>
      </c>
      <c r="R63" s="836"/>
      <c r="S63" s="818"/>
      <c r="T63" s="818"/>
      <c r="U63" s="818"/>
      <c r="V63" s="818"/>
      <c r="W63" s="818"/>
      <c r="X63" s="818"/>
      <c r="Y63" s="814"/>
      <c r="Z63" s="814"/>
      <c r="AA63" s="814"/>
      <c r="AB63" s="814"/>
      <c r="AC63" s="814"/>
      <c r="AD63" s="818"/>
      <c r="AE63" s="818"/>
      <c r="AF63" s="818"/>
      <c r="AG63" s="818"/>
      <c r="AH63" s="818"/>
      <c r="AI63" s="818"/>
      <c r="AJ63" s="818"/>
      <c r="AK63" s="821"/>
      <c r="AL63" s="6"/>
      <c r="AM63" s="6"/>
      <c r="AN63" s="6" t="s">
        <v>70</v>
      </c>
      <c r="AO63" s="6" t="str">
        <f>IF(J64="■","","■")</f>
        <v>■</v>
      </c>
      <c r="AP63" s="6" t="s">
        <v>70</v>
      </c>
      <c r="AQ63" s="6" t="str">
        <f>IF(OR(P63="■",M64="■",P64="■"),"","■")</f>
        <v>■</v>
      </c>
      <c r="AR63" s="6" t="s">
        <v>70</v>
      </c>
      <c r="AS63" s="6" t="str">
        <f>IF(OR(M63="■",M64="■",P64="■"),"","■")</f>
        <v>■</v>
      </c>
      <c r="AT63" s="6"/>
      <c r="AU63" s="6"/>
      <c r="BA63" s="24"/>
    </row>
    <row r="64" spans="2:53" s="5" customFormat="1" ht="16.5" customHeight="1">
      <c r="B64" s="876"/>
      <c r="C64" s="881"/>
      <c r="D64" s="882"/>
      <c r="E64" s="882"/>
      <c r="F64" s="882"/>
      <c r="G64" s="882"/>
      <c r="H64" s="883"/>
      <c r="I64" s="838"/>
      <c r="J64" s="120" t="s">
        <v>70</v>
      </c>
      <c r="K64" s="822" t="s">
        <v>128</v>
      </c>
      <c r="L64" s="823"/>
      <c r="M64" s="120" t="s">
        <v>70</v>
      </c>
      <c r="N64" s="822" t="s">
        <v>147</v>
      </c>
      <c r="O64" s="824"/>
      <c r="P64" s="121" t="s">
        <v>70</v>
      </c>
      <c r="Q64" s="822" t="s">
        <v>148</v>
      </c>
      <c r="R64" s="825"/>
      <c r="S64" s="818"/>
      <c r="T64" s="818"/>
      <c r="U64" s="818"/>
      <c r="V64" s="818"/>
      <c r="W64" s="818"/>
      <c r="X64" s="818"/>
      <c r="Y64" s="814"/>
      <c r="Z64" s="814"/>
      <c r="AA64" s="814"/>
      <c r="AB64" s="814"/>
      <c r="AC64" s="814"/>
      <c r="AD64" s="818"/>
      <c r="AE64" s="818"/>
      <c r="AF64" s="818"/>
      <c r="AG64" s="818"/>
      <c r="AH64" s="818"/>
      <c r="AI64" s="818"/>
      <c r="AJ64" s="818"/>
      <c r="AK64" s="821"/>
      <c r="AL64" s="6"/>
      <c r="AM64" s="6"/>
      <c r="AN64" s="6" t="s">
        <v>70</v>
      </c>
      <c r="AO64" s="6" t="str">
        <f>IF(J63="■","","■")</f>
        <v>■</v>
      </c>
      <c r="AP64" s="6" t="s">
        <v>70</v>
      </c>
      <c r="AQ64" s="6" t="str">
        <f>IF(OR(M63="■",P63="■",P64="■"),"","■")</f>
        <v>■</v>
      </c>
      <c r="AR64" s="6" t="s">
        <v>70</v>
      </c>
      <c r="AS64" s="6" t="str">
        <f>IF(OR(M63="■",P63="■",M64="■"),"","■")</f>
        <v>■</v>
      </c>
      <c r="AT64" s="6"/>
      <c r="AU64" s="6"/>
      <c r="BA64" s="24"/>
    </row>
    <row r="65" spans="2:53" s="5" customFormat="1" ht="16.5" customHeight="1">
      <c r="B65" s="876"/>
      <c r="C65" s="881"/>
      <c r="D65" s="882"/>
      <c r="E65" s="882"/>
      <c r="F65" s="882"/>
      <c r="G65" s="882"/>
      <c r="H65" s="883"/>
      <c r="I65" s="834">
        <v>8</v>
      </c>
      <c r="J65" s="116" t="s">
        <v>70</v>
      </c>
      <c r="K65" s="835" t="s">
        <v>127</v>
      </c>
      <c r="L65" s="836"/>
      <c r="M65" s="116" t="s">
        <v>4</v>
      </c>
      <c r="N65" s="835" t="s">
        <v>145</v>
      </c>
      <c r="O65" s="835"/>
      <c r="P65" s="117" t="s">
        <v>70</v>
      </c>
      <c r="Q65" s="835" t="s">
        <v>146</v>
      </c>
      <c r="R65" s="836"/>
      <c r="S65" s="818"/>
      <c r="T65" s="818"/>
      <c r="U65" s="818"/>
      <c r="V65" s="818"/>
      <c r="W65" s="818"/>
      <c r="X65" s="818"/>
      <c r="Y65" s="814"/>
      <c r="Z65" s="814"/>
      <c r="AA65" s="814"/>
      <c r="AB65" s="814"/>
      <c r="AC65" s="814"/>
      <c r="AD65" s="818"/>
      <c r="AE65" s="818"/>
      <c r="AF65" s="818"/>
      <c r="AG65" s="818"/>
      <c r="AH65" s="818"/>
      <c r="AI65" s="818"/>
      <c r="AJ65" s="818"/>
      <c r="AK65" s="821"/>
      <c r="AL65" s="6"/>
      <c r="AM65" s="6"/>
      <c r="AN65" s="6" t="s">
        <v>70</v>
      </c>
      <c r="AO65" s="6" t="str">
        <f t="shared" ref="AO65" si="25">IF(J66="■","","■")</f>
        <v>■</v>
      </c>
      <c r="AP65" s="6" t="s">
        <v>70</v>
      </c>
      <c r="AQ65" s="6" t="str">
        <f t="shared" ref="AQ65" si="26">IF(OR(P65="■",M66="■",P66="■"),"","■")</f>
        <v>■</v>
      </c>
      <c r="AR65" s="6" t="s">
        <v>70</v>
      </c>
      <c r="AS65" s="6" t="str">
        <f t="shared" ref="AS65" si="27">IF(OR(M65="■",M66="■",P66="■"),"","■")</f>
        <v>■</v>
      </c>
      <c r="AT65" s="6"/>
      <c r="AU65" s="6"/>
      <c r="BA65" s="24"/>
    </row>
    <row r="66" spans="2:53" s="5" customFormat="1" ht="16.5" customHeight="1">
      <c r="B66" s="876"/>
      <c r="C66" s="881"/>
      <c r="D66" s="882"/>
      <c r="E66" s="882"/>
      <c r="F66" s="882"/>
      <c r="G66" s="882"/>
      <c r="H66" s="883"/>
      <c r="I66" s="834"/>
      <c r="J66" s="150" t="s">
        <v>4</v>
      </c>
      <c r="K66" s="822" t="s">
        <v>128</v>
      </c>
      <c r="L66" s="823"/>
      <c r="M66" s="150" t="s">
        <v>70</v>
      </c>
      <c r="N66" s="822" t="s">
        <v>147</v>
      </c>
      <c r="O66" s="824"/>
      <c r="P66" s="151" t="s">
        <v>4</v>
      </c>
      <c r="Q66" s="822" t="s">
        <v>148</v>
      </c>
      <c r="R66" s="825"/>
      <c r="S66" s="818"/>
      <c r="T66" s="818"/>
      <c r="U66" s="818"/>
      <c r="V66" s="818"/>
      <c r="W66" s="818"/>
      <c r="X66" s="818"/>
      <c r="Y66" s="814"/>
      <c r="Z66" s="814"/>
      <c r="AA66" s="814"/>
      <c r="AB66" s="814"/>
      <c r="AC66" s="814"/>
      <c r="AD66" s="818"/>
      <c r="AE66" s="818"/>
      <c r="AF66" s="818"/>
      <c r="AG66" s="818"/>
      <c r="AH66" s="818"/>
      <c r="AI66" s="818"/>
      <c r="AJ66" s="818"/>
      <c r="AK66" s="821"/>
      <c r="AL66" s="6"/>
      <c r="AM66" s="6"/>
      <c r="AN66" s="6" t="s">
        <v>70</v>
      </c>
      <c r="AO66" s="6" t="str">
        <f t="shared" ref="AO66" si="28">IF(J65="■","","■")</f>
        <v>■</v>
      </c>
      <c r="AP66" s="6" t="s">
        <v>70</v>
      </c>
      <c r="AQ66" s="6" t="str">
        <f t="shared" ref="AQ66" si="29">IF(OR(M65="■",P65="■",P66="■"),"","■")</f>
        <v>■</v>
      </c>
      <c r="AR66" s="6" t="s">
        <v>70</v>
      </c>
      <c r="AS66" s="6" t="str">
        <f t="shared" ref="AS66" si="30">IF(OR(M65="■",P65="■",M66="■"),"","■")</f>
        <v>■</v>
      </c>
      <c r="AT66" s="6"/>
      <c r="AU66" s="6"/>
      <c r="BA66" s="24"/>
    </row>
    <row r="67" spans="2:53" s="5" customFormat="1" ht="18" customHeight="1">
      <c r="B67" s="876"/>
      <c r="C67" s="881"/>
      <c r="D67" s="882"/>
      <c r="E67" s="882"/>
      <c r="F67" s="882"/>
      <c r="G67" s="882"/>
      <c r="H67" s="883"/>
      <c r="I67" s="834">
        <v>9</v>
      </c>
      <c r="J67" s="148" t="s">
        <v>112</v>
      </c>
      <c r="K67" s="835" t="s">
        <v>127</v>
      </c>
      <c r="L67" s="836"/>
      <c r="M67" s="148" t="s">
        <v>112</v>
      </c>
      <c r="N67" s="835" t="s">
        <v>145</v>
      </c>
      <c r="O67" s="835"/>
      <c r="P67" s="149" t="s">
        <v>4</v>
      </c>
      <c r="Q67" s="835" t="s">
        <v>146</v>
      </c>
      <c r="R67" s="836"/>
      <c r="S67" s="818"/>
      <c r="T67" s="818"/>
      <c r="U67" s="818"/>
      <c r="V67" s="818"/>
      <c r="W67" s="818"/>
      <c r="X67" s="818"/>
      <c r="Y67" s="814"/>
      <c r="Z67" s="814"/>
      <c r="AA67" s="814"/>
      <c r="AB67" s="814"/>
      <c r="AC67" s="814"/>
      <c r="AD67" s="818"/>
      <c r="AE67" s="818"/>
      <c r="AF67" s="818"/>
      <c r="AG67" s="818"/>
      <c r="AH67" s="818"/>
      <c r="AI67" s="818"/>
      <c r="AJ67" s="818"/>
      <c r="AK67" s="821"/>
      <c r="AL67" s="6"/>
      <c r="AM67" s="6"/>
      <c r="AN67" s="6" t="s">
        <v>112</v>
      </c>
      <c r="AO67" s="6" t="str">
        <f t="shared" ref="AO67" si="31">IF(J68="■","","■")</f>
        <v>■</v>
      </c>
      <c r="AP67" s="6" t="s">
        <v>112</v>
      </c>
      <c r="AQ67" s="6" t="str">
        <f t="shared" ref="AQ67" si="32">IF(OR(P67="■",M68="■",P68="■"),"","■")</f>
        <v>■</v>
      </c>
      <c r="AR67" s="6" t="s">
        <v>112</v>
      </c>
      <c r="AS67" s="6" t="str">
        <f t="shared" ref="AS67" si="33">IF(OR(M67="■",M68="■",P68="■"),"","■")</f>
        <v>■</v>
      </c>
      <c r="AT67" s="6"/>
      <c r="AU67" s="6"/>
      <c r="BA67" s="24"/>
    </row>
    <row r="68" spans="2:53" s="5" customFormat="1" ht="18" customHeight="1">
      <c r="B68" s="876"/>
      <c r="C68" s="881"/>
      <c r="D68" s="882"/>
      <c r="E68" s="882"/>
      <c r="F68" s="882"/>
      <c r="G68" s="882"/>
      <c r="H68" s="883"/>
      <c r="I68" s="834"/>
      <c r="J68" s="120" t="s">
        <v>112</v>
      </c>
      <c r="K68" s="822" t="s">
        <v>128</v>
      </c>
      <c r="L68" s="823"/>
      <c r="M68" s="120" t="s">
        <v>112</v>
      </c>
      <c r="N68" s="822" t="s">
        <v>147</v>
      </c>
      <c r="O68" s="824"/>
      <c r="P68" s="121" t="s">
        <v>112</v>
      </c>
      <c r="Q68" s="822" t="s">
        <v>148</v>
      </c>
      <c r="R68" s="825"/>
      <c r="S68" s="818"/>
      <c r="T68" s="818"/>
      <c r="U68" s="818"/>
      <c r="V68" s="818"/>
      <c r="W68" s="818"/>
      <c r="X68" s="818"/>
      <c r="Y68" s="814"/>
      <c r="Z68" s="814"/>
      <c r="AA68" s="814"/>
      <c r="AB68" s="814"/>
      <c r="AC68" s="814"/>
      <c r="AD68" s="818"/>
      <c r="AE68" s="818"/>
      <c r="AF68" s="818"/>
      <c r="AG68" s="818"/>
      <c r="AH68" s="818"/>
      <c r="AI68" s="818"/>
      <c r="AJ68" s="818"/>
      <c r="AK68" s="821"/>
      <c r="AL68" s="6"/>
      <c r="AM68" s="6"/>
      <c r="AN68" s="6" t="s">
        <v>112</v>
      </c>
      <c r="AO68" s="6" t="str">
        <f t="shared" ref="AO68" si="34">IF(J67="■","","■")</f>
        <v>■</v>
      </c>
      <c r="AP68" s="6" t="s">
        <v>112</v>
      </c>
      <c r="AQ68" s="6" t="str">
        <f t="shared" ref="AQ68" si="35">IF(OR(M67="■",P67="■",P68="■"),"","■")</f>
        <v>■</v>
      </c>
      <c r="AR68" s="6" t="s">
        <v>112</v>
      </c>
      <c r="AS68" s="6" t="str">
        <f t="shared" ref="AS68" si="36">IF(OR(M67="■",P67="■",M68="■"),"","■")</f>
        <v>■</v>
      </c>
      <c r="AT68" s="6"/>
      <c r="AU68" s="6"/>
      <c r="BA68" s="24"/>
    </row>
    <row r="69" spans="2:53" s="5" customFormat="1" ht="18" customHeight="1">
      <c r="B69" s="876"/>
      <c r="C69" s="881"/>
      <c r="D69" s="882"/>
      <c r="E69" s="882"/>
      <c r="F69" s="882"/>
      <c r="G69" s="882"/>
      <c r="H69" s="883"/>
      <c r="I69" s="873">
        <v>10</v>
      </c>
      <c r="J69" s="116" t="s">
        <v>112</v>
      </c>
      <c r="K69" s="835" t="s">
        <v>127</v>
      </c>
      <c r="L69" s="836"/>
      <c r="M69" s="116" t="s">
        <v>112</v>
      </c>
      <c r="N69" s="835" t="s">
        <v>145</v>
      </c>
      <c r="O69" s="835"/>
      <c r="P69" s="117" t="s">
        <v>112</v>
      </c>
      <c r="Q69" s="835" t="s">
        <v>146</v>
      </c>
      <c r="R69" s="836"/>
      <c r="S69" s="818"/>
      <c r="T69" s="818"/>
      <c r="U69" s="818"/>
      <c r="V69" s="818"/>
      <c r="W69" s="818"/>
      <c r="X69" s="818"/>
      <c r="Y69" s="814"/>
      <c r="Z69" s="814"/>
      <c r="AA69" s="814"/>
      <c r="AB69" s="814"/>
      <c r="AC69" s="814"/>
      <c r="AD69" s="818"/>
      <c r="AE69" s="818"/>
      <c r="AF69" s="818"/>
      <c r="AG69" s="818"/>
      <c r="AH69" s="818"/>
      <c r="AI69" s="818"/>
      <c r="AJ69" s="818"/>
      <c r="AK69" s="821"/>
      <c r="AL69" s="6"/>
      <c r="AM69" s="6"/>
      <c r="AN69" s="6" t="s">
        <v>112</v>
      </c>
      <c r="AO69" s="6" t="str">
        <f t="shared" ref="AO69" si="37">IF(J70="■","","■")</f>
        <v>■</v>
      </c>
      <c r="AP69" s="6" t="s">
        <v>112</v>
      </c>
      <c r="AQ69" s="6" t="str">
        <f t="shared" ref="AQ69" si="38">IF(OR(P69="■",M70="■",P70="■"),"","■")</f>
        <v>■</v>
      </c>
      <c r="AR69" s="6" t="s">
        <v>112</v>
      </c>
      <c r="AS69" s="6" t="str">
        <f t="shared" ref="AS69" si="39">IF(OR(M69="■",M70="■",P70="■"),"","■")</f>
        <v>■</v>
      </c>
      <c r="AT69" s="6"/>
      <c r="AU69" s="6"/>
      <c r="BA69" s="24"/>
    </row>
    <row r="70" spans="2:53" s="5" customFormat="1" ht="18" customHeight="1" thickBot="1">
      <c r="B70" s="877"/>
      <c r="C70" s="884"/>
      <c r="D70" s="885"/>
      <c r="E70" s="885"/>
      <c r="F70" s="885"/>
      <c r="G70" s="885"/>
      <c r="H70" s="886"/>
      <c r="I70" s="874"/>
      <c r="J70" s="118" t="s">
        <v>112</v>
      </c>
      <c r="K70" s="850" t="s">
        <v>128</v>
      </c>
      <c r="L70" s="851"/>
      <c r="M70" s="118" t="s">
        <v>112</v>
      </c>
      <c r="N70" s="850" t="s">
        <v>147</v>
      </c>
      <c r="O70" s="871"/>
      <c r="P70" s="119" t="s">
        <v>4</v>
      </c>
      <c r="Q70" s="850" t="s">
        <v>148</v>
      </c>
      <c r="R70" s="872"/>
      <c r="S70" s="839"/>
      <c r="T70" s="839"/>
      <c r="U70" s="839"/>
      <c r="V70" s="839"/>
      <c r="W70" s="839"/>
      <c r="X70" s="839"/>
      <c r="Y70" s="869"/>
      <c r="Z70" s="869"/>
      <c r="AA70" s="869"/>
      <c r="AB70" s="869"/>
      <c r="AC70" s="869"/>
      <c r="AD70" s="839"/>
      <c r="AE70" s="839"/>
      <c r="AF70" s="839"/>
      <c r="AG70" s="839"/>
      <c r="AH70" s="839"/>
      <c r="AI70" s="839"/>
      <c r="AJ70" s="839"/>
      <c r="AK70" s="870"/>
      <c r="AL70" s="6"/>
      <c r="AM70" s="6"/>
      <c r="AN70" s="6" t="s">
        <v>112</v>
      </c>
      <c r="AO70" s="6" t="str">
        <f>IF(J69="■","","■")</f>
        <v>■</v>
      </c>
      <c r="AP70" s="6" t="s">
        <v>112</v>
      </c>
      <c r="AQ70" s="6" t="str">
        <f t="shared" ref="AQ70" si="40">IF(OR(M69="■",P69="■",P70="■"),"","■")</f>
        <v>■</v>
      </c>
      <c r="AR70" s="6" t="s">
        <v>112</v>
      </c>
      <c r="AS70" s="6" t="str">
        <f t="shared" ref="AS70" si="41">IF(OR(M69="■",P69="■",M70="■"),"","■")</f>
        <v>■</v>
      </c>
      <c r="AT70" s="6"/>
      <c r="AU70" s="6"/>
      <c r="BA70" s="24"/>
    </row>
    <row r="71" spans="2:53" s="81" customFormat="1" ht="12" customHeight="1">
      <c r="B71" s="85" t="s">
        <v>153</v>
      </c>
      <c r="C71" s="868" t="s">
        <v>220</v>
      </c>
      <c r="D71" s="868"/>
      <c r="E71" s="868"/>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N71" s="83"/>
      <c r="AO71" s="83"/>
      <c r="AP71" s="83"/>
      <c r="AQ71" s="83"/>
      <c r="AR71" s="83"/>
      <c r="AS71" s="83"/>
      <c r="AT71" s="83"/>
      <c r="AU71" s="83"/>
      <c r="AV71" s="83"/>
      <c r="AW71" s="83"/>
      <c r="AX71" s="83"/>
      <c r="AY71" s="83"/>
      <c r="AZ71" s="83"/>
    </row>
    <row r="72" spans="2:53" s="81" customFormat="1" ht="12" customHeight="1">
      <c r="B72" s="152" t="s">
        <v>154</v>
      </c>
      <c r="C72" s="868" t="s">
        <v>156</v>
      </c>
      <c r="D72" s="868"/>
      <c r="E72" s="868"/>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N72" s="83"/>
      <c r="AO72" s="83"/>
      <c r="AP72" s="83"/>
      <c r="AQ72" s="83"/>
      <c r="AR72" s="83"/>
      <c r="AS72" s="83"/>
      <c r="AT72" s="83"/>
      <c r="AU72" s="83"/>
      <c r="AV72" s="83"/>
      <c r="AW72" s="83"/>
      <c r="AX72" s="83"/>
      <c r="AY72" s="83"/>
      <c r="AZ72" s="83"/>
    </row>
    <row r="73" spans="2:53" s="81" customFormat="1" ht="12" customHeight="1">
      <c r="B73" s="152" t="s">
        <v>155</v>
      </c>
      <c r="C73" s="868" t="s">
        <v>157</v>
      </c>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N73" s="83"/>
      <c r="AO73" s="83"/>
      <c r="AP73" s="83"/>
      <c r="AQ73" s="83"/>
      <c r="AR73" s="83"/>
      <c r="AS73" s="83"/>
      <c r="AT73" s="83"/>
      <c r="AU73" s="83"/>
      <c r="AV73" s="83"/>
      <c r="AW73" s="83"/>
      <c r="AX73" s="83"/>
      <c r="AY73" s="83"/>
      <c r="AZ73" s="83"/>
    </row>
    <row r="74" spans="2:53" s="5" customFormat="1" ht="17.25" customHeight="1">
      <c r="B74" s="86"/>
      <c r="C74" s="86"/>
      <c r="D74" s="86"/>
      <c r="E74" s="86"/>
      <c r="F74" s="86"/>
      <c r="G74" s="86"/>
      <c r="H74" s="86"/>
      <c r="I74" s="94"/>
      <c r="J74" s="94"/>
      <c r="K74" s="147"/>
      <c r="L74" s="147"/>
      <c r="M74" s="94"/>
      <c r="N74" s="147"/>
      <c r="O74" s="93"/>
      <c r="P74" s="94"/>
      <c r="Q74" s="147"/>
      <c r="R74" s="93"/>
      <c r="S74" s="95"/>
      <c r="T74" s="95"/>
      <c r="U74" s="95"/>
      <c r="V74" s="95"/>
      <c r="W74" s="95"/>
      <c r="X74" s="95"/>
      <c r="Y74" s="96"/>
      <c r="Z74" s="96"/>
      <c r="AA74" s="96"/>
      <c r="AB74" s="96"/>
      <c r="AC74" s="96"/>
      <c r="AD74" s="96"/>
      <c r="AE74" s="96"/>
      <c r="AF74" s="96"/>
      <c r="AG74" s="96"/>
      <c r="AH74" s="96"/>
      <c r="AI74" s="96"/>
      <c r="AJ74" s="96"/>
      <c r="AK74" s="132" t="s">
        <v>585</v>
      </c>
      <c r="AL74" s="6"/>
      <c r="AM74" s="6"/>
      <c r="AN74" s="6"/>
      <c r="AO74" s="6"/>
      <c r="AP74" s="6"/>
      <c r="AQ74" s="6"/>
      <c r="AR74" s="6"/>
      <c r="AS74" s="6"/>
      <c r="AT74" s="6"/>
      <c r="AU74" s="6"/>
      <c r="BA74" s="24"/>
    </row>
    <row r="75" spans="2:53" s="5" customFormat="1" ht="18" customHeight="1" thickBot="1">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6"/>
      <c r="AL75" s="6"/>
      <c r="AM75" s="6"/>
      <c r="AN75" s="6"/>
      <c r="AO75" s="6"/>
      <c r="AP75" s="6"/>
      <c r="AQ75" s="6"/>
      <c r="AR75" s="6"/>
      <c r="AS75" s="6"/>
      <c r="AT75" s="6"/>
      <c r="AU75" s="6"/>
      <c r="BA75" s="24"/>
    </row>
    <row r="76" spans="2:53" s="5" customFormat="1" ht="18" customHeight="1">
      <c r="B76" s="840" t="s">
        <v>158</v>
      </c>
      <c r="C76" s="803" t="s">
        <v>221</v>
      </c>
      <c r="D76" s="804"/>
      <c r="E76" s="804"/>
      <c r="F76" s="804"/>
      <c r="G76" s="804"/>
      <c r="H76" s="804"/>
      <c r="I76" s="92" t="s">
        <v>134</v>
      </c>
      <c r="J76" s="887" t="s">
        <v>129</v>
      </c>
      <c r="K76" s="887"/>
      <c r="L76" s="887"/>
      <c r="M76" s="887" t="s">
        <v>159</v>
      </c>
      <c r="N76" s="887"/>
      <c r="O76" s="887"/>
      <c r="P76" s="887"/>
      <c r="Q76" s="887"/>
      <c r="R76" s="887"/>
      <c r="S76" s="887"/>
      <c r="T76" s="887"/>
      <c r="U76" s="887"/>
      <c r="V76" s="887"/>
      <c r="W76" s="887"/>
      <c r="X76" s="887" t="s">
        <v>160</v>
      </c>
      <c r="Y76" s="887"/>
      <c r="Z76" s="887"/>
      <c r="AA76" s="887"/>
      <c r="AB76" s="887"/>
      <c r="AC76" s="888"/>
      <c r="AJ76" s="86"/>
      <c r="AK76" s="6"/>
      <c r="AL76" s="6"/>
      <c r="AM76" s="6"/>
      <c r="AN76" s="6"/>
      <c r="AO76" s="6"/>
      <c r="AP76" s="6"/>
      <c r="AQ76" s="6"/>
      <c r="AR76" s="6"/>
      <c r="AS76" s="6"/>
      <c r="AT76" s="6"/>
      <c r="AU76" s="6"/>
      <c r="BA76" s="24"/>
    </row>
    <row r="77" spans="2:53" s="5" customFormat="1" ht="18" customHeight="1">
      <c r="B77" s="841"/>
      <c r="C77" s="805"/>
      <c r="D77" s="805"/>
      <c r="E77" s="805"/>
      <c r="F77" s="805"/>
      <c r="G77" s="805"/>
      <c r="H77" s="805"/>
      <c r="I77" s="809">
        <v>1</v>
      </c>
      <c r="J77" s="97" t="s">
        <v>4</v>
      </c>
      <c r="K77" s="810" t="s">
        <v>127</v>
      </c>
      <c r="L77" s="811"/>
      <c r="M77" s="797"/>
      <c r="N77" s="797"/>
      <c r="O77" s="797"/>
      <c r="P77" s="797"/>
      <c r="Q77" s="797"/>
      <c r="R77" s="797"/>
      <c r="S77" s="797"/>
      <c r="T77" s="797"/>
      <c r="U77" s="797"/>
      <c r="V77" s="797"/>
      <c r="W77" s="797"/>
      <c r="X77" s="797"/>
      <c r="Y77" s="797"/>
      <c r="Z77" s="797"/>
      <c r="AA77" s="797"/>
      <c r="AB77" s="797"/>
      <c r="AC77" s="798"/>
      <c r="AJ77" s="86"/>
      <c r="AK77" s="6"/>
      <c r="AL77" s="6"/>
      <c r="AM77" s="6"/>
      <c r="AN77" s="6" t="s">
        <v>112</v>
      </c>
      <c r="AO77" s="6" t="str">
        <f>IF(J78="■","","■")</f>
        <v>■</v>
      </c>
      <c r="AP77" s="6"/>
      <c r="AQ77" s="6"/>
      <c r="AR77" s="6"/>
      <c r="AS77" s="6"/>
      <c r="AT77" s="6"/>
      <c r="AU77" s="6"/>
      <c r="BA77" s="24"/>
    </row>
    <row r="78" spans="2:53" s="5" customFormat="1" ht="18" customHeight="1">
      <c r="B78" s="841"/>
      <c r="C78" s="805"/>
      <c r="D78" s="805"/>
      <c r="E78" s="805"/>
      <c r="F78" s="805"/>
      <c r="G78" s="805"/>
      <c r="H78" s="805"/>
      <c r="I78" s="809"/>
      <c r="J78" s="98" t="s">
        <v>4</v>
      </c>
      <c r="K78" s="812" t="s">
        <v>128</v>
      </c>
      <c r="L78" s="813"/>
      <c r="M78" s="797"/>
      <c r="N78" s="797"/>
      <c r="O78" s="797"/>
      <c r="P78" s="797"/>
      <c r="Q78" s="797"/>
      <c r="R78" s="797"/>
      <c r="S78" s="797"/>
      <c r="T78" s="797"/>
      <c r="U78" s="797"/>
      <c r="V78" s="797"/>
      <c r="W78" s="797"/>
      <c r="X78" s="797"/>
      <c r="Y78" s="797"/>
      <c r="Z78" s="797"/>
      <c r="AA78" s="797"/>
      <c r="AB78" s="797"/>
      <c r="AC78" s="798"/>
      <c r="AJ78" s="86"/>
      <c r="AK78" s="6"/>
      <c r="AL78" s="6"/>
      <c r="AM78" s="6"/>
      <c r="AN78" s="6" t="s">
        <v>112</v>
      </c>
      <c r="AO78" s="6" t="str">
        <f>IF(J77="■","","■")</f>
        <v>■</v>
      </c>
      <c r="AP78" s="6"/>
      <c r="AQ78" s="6"/>
      <c r="AR78" s="6"/>
      <c r="AS78" s="6"/>
      <c r="AT78" s="6"/>
      <c r="AU78" s="6"/>
      <c r="BA78" s="24"/>
    </row>
    <row r="79" spans="2:53" s="5" customFormat="1" ht="18" customHeight="1">
      <c r="B79" s="841"/>
      <c r="C79" s="805"/>
      <c r="D79" s="805"/>
      <c r="E79" s="805"/>
      <c r="F79" s="805"/>
      <c r="G79" s="805"/>
      <c r="H79" s="805"/>
      <c r="I79" s="809">
        <v>2</v>
      </c>
      <c r="J79" s="97" t="s">
        <v>4</v>
      </c>
      <c r="K79" s="810" t="s">
        <v>127</v>
      </c>
      <c r="L79" s="811"/>
      <c r="M79" s="797"/>
      <c r="N79" s="797"/>
      <c r="O79" s="797"/>
      <c r="P79" s="797"/>
      <c r="Q79" s="797"/>
      <c r="R79" s="797"/>
      <c r="S79" s="797"/>
      <c r="T79" s="797"/>
      <c r="U79" s="797"/>
      <c r="V79" s="797"/>
      <c r="W79" s="797"/>
      <c r="X79" s="797"/>
      <c r="Y79" s="797"/>
      <c r="Z79" s="797"/>
      <c r="AA79" s="797"/>
      <c r="AB79" s="797"/>
      <c r="AC79" s="798"/>
      <c r="AJ79" s="86"/>
      <c r="AK79" s="6"/>
      <c r="AL79" s="6"/>
      <c r="AM79" s="6"/>
      <c r="AN79" s="6" t="s">
        <v>112</v>
      </c>
      <c r="AO79" s="6" t="str">
        <f t="shared" ref="AO79" si="42">IF(J80="■","","■")</f>
        <v>■</v>
      </c>
      <c r="AP79" s="6"/>
      <c r="AQ79" s="6"/>
      <c r="AR79" s="6"/>
      <c r="AS79" s="6"/>
      <c r="AT79" s="6"/>
      <c r="AU79" s="6"/>
      <c r="BA79" s="24"/>
    </row>
    <row r="80" spans="2:53" s="5" customFormat="1" ht="18" customHeight="1">
      <c r="B80" s="841"/>
      <c r="C80" s="805"/>
      <c r="D80" s="805"/>
      <c r="E80" s="805"/>
      <c r="F80" s="805"/>
      <c r="G80" s="805"/>
      <c r="H80" s="805"/>
      <c r="I80" s="809"/>
      <c r="J80" s="98" t="s">
        <v>4</v>
      </c>
      <c r="K80" s="812" t="s">
        <v>128</v>
      </c>
      <c r="L80" s="813"/>
      <c r="M80" s="797"/>
      <c r="N80" s="797"/>
      <c r="O80" s="797"/>
      <c r="P80" s="797"/>
      <c r="Q80" s="797"/>
      <c r="R80" s="797"/>
      <c r="S80" s="797"/>
      <c r="T80" s="797"/>
      <c r="U80" s="797"/>
      <c r="V80" s="797"/>
      <c r="W80" s="797"/>
      <c r="X80" s="797"/>
      <c r="Y80" s="797"/>
      <c r="Z80" s="797"/>
      <c r="AA80" s="797"/>
      <c r="AB80" s="797"/>
      <c r="AC80" s="798"/>
      <c r="AJ80" s="86"/>
      <c r="AK80" s="6"/>
      <c r="AL80" s="6"/>
      <c r="AM80" s="6"/>
      <c r="AN80" s="6" t="s">
        <v>112</v>
      </c>
      <c r="AO80" s="6" t="str">
        <f t="shared" ref="AO80" si="43">IF(J79="■","","■")</f>
        <v>■</v>
      </c>
      <c r="AP80" s="6"/>
      <c r="AQ80" s="6"/>
      <c r="AR80" s="6"/>
      <c r="AS80" s="6"/>
      <c r="AT80" s="6"/>
      <c r="AU80" s="6"/>
      <c r="BA80" s="24"/>
    </row>
    <row r="81" spans="2:53" s="5" customFormat="1" ht="18" customHeight="1">
      <c r="B81" s="841"/>
      <c r="C81" s="805"/>
      <c r="D81" s="805"/>
      <c r="E81" s="805"/>
      <c r="F81" s="805"/>
      <c r="G81" s="805"/>
      <c r="H81" s="805"/>
      <c r="I81" s="809">
        <v>3</v>
      </c>
      <c r="J81" s="97" t="s">
        <v>4</v>
      </c>
      <c r="K81" s="810" t="s">
        <v>127</v>
      </c>
      <c r="L81" s="811"/>
      <c r="M81" s="797"/>
      <c r="N81" s="797"/>
      <c r="O81" s="797"/>
      <c r="P81" s="797"/>
      <c r="Q81" s="797"/>
      <c r="R81" s="797"/>
      <c r="S81" s="797"/>
      <c r="T81" s="797"/>
      <c r="U81" s="797"/>
      <c r="V81" s="797"/>
      <c r="W81" s="797"/>
      <c r="X81" s="797"/>
      <c r="Y81" s="797"/>
      <c r="Z81" s="797"/>
      <c r="AA81" s="797"/>
      <c r="AB81" s="797"/>
      <c r="AC81" s="798"/>
      <c r="AJ81" s="86"/>
      <c r="AK81" s="6"/>
      <c r="AL81" s="6"/>
      <c r="AM81" s="6"/>
      <c r="AN81" s="6" t="s">
        <v>112</v>
      </c>
      <c r="AO81" s="6" t="str">
        <f t="shared" ref="AO81" si="44">IF(J82="■","","■")</f>
        <v>■</v>
      </c>
      <c r="AP81" s="6"/>
      <c r="AQ81" s="6"/>
      <c r="AR81" s="6"/>
      <c r="AS81" s="6"/>
      <c r="AT81" s="6"/>
      <c r="AU81" s="6"/>
      <c r="BA81" s="24"/>
    </row>
    <row r="82" spans="2:53" s="5" customFormat="1" ht="18" customHeight="1">
      <c r="B82" s="841"/>
      <c r="C82" s="805"/>
      <c r="D82" s="805"/>
      <c r="E82" s="805"/>
      <c r="F82" s="805"/>
      <c r="G82" s="805"/>
      <c r="H82" s="805"/>
      <c r="I82" s="809"/>
      <c r="J82" s="98" t="s">
        <v>4</v>
      </c>
      <c r="K82" s="812" t="s">
        <v>128</v>
      </c>
      <c r="L82" s="813"/>
      <c r="M82" s="797"/>
      <c r="N82" s="797"/>
      <c r="O82" s="797"/>
      <c r="P82" s="797"/>
      <c r="Q82" s="797"/>
      <c r="R82" s="797"/>
      <c r="S82" s="797"/>
      <c r="T82" s="797"/>
      <c r="U82" s="797"/>
      <c r="V82" s="797"/>
      <c r="W82" s="797"/>
      <c r="X82" s="797"/>
      <c r="Y82" s="797"/>
      <c r="Z82" s="797"/>
      <c r="AA82" s="797"/>
      <c r="AB82" s="797"/>
      <c r="AC82" s="798"/>
      <c r="AJ82" s="86"/>
      <c r="AK82" s="6"/>
      <c r="AL82" s="6"/>
      <c r="AM82" s="6"/>
      <c r="AN82" s="6" t="s">
        <v>112</v>
      </c>
      <c r="AO82" s="6" t="str">
        <f t="shared" ref="AO82" si="45">IF(J81="■","","■")</f>
        <v>■</v>
      </c>
      <c r="AP82" s="6"/>
      <c r="AQ82" s="6"/>
      <c r="AR82" s="6"/>
      <c r="AS82" s="6"/>
      <c r="AT82" s="6"/>
      <c r="AU82" s="6"/>
      <c r="BA82" s="24"/>
    </row>
    <row r="83" spans="2:53" s="5" customFormat="1" ht="18" customHeight="1">
      <c r="B83" s="841"/>
      <c r="C83" s="805"/>
      <c r="D83" s="805"/>
      <c r="E83" s="805"/>
      <c r="F83" s="805"/>
      <c r="G83" s="805"/>
      <c r="H83" s="805"/>
      <c r="I83" s="809">
        <v>4</v>
      </c>
      <c r="J83" s="97" t="s">
        <v>4</v>
      </c>
      <c r="K83" s="810" t="s">
        <v>127</v>
      </c>
      <c r="L83" s="811"/>
      <c r="M83" s="797"/>
      <c r="N83" s="797"/>
      <c r="O83" s="797"/>
      <c r="P83" s="797"/>
      <c r="Q83" s="797"/>
      <c r="R83" s="797"/>
      <c r="S83" s="797"/>
      <c r="T83" s="797"/>
      <c r="U83" s="797"/>
      <c r="V83" s="797"/>
      <c r="W83" s="797"/>
      <c r="X83" s="797"/>
      <c r="Y83" s="797"/>
      <c r="Z83" s="797"/>
      <c r="AA83" s="797"/>
      <c r="AB83" s="797"/>
      <c r="AC83" s="798"/>
      <c r="AJ83" s="86"/>
      <c r="AK83" s="6"/>
      <c r="AL83" s="6"/>
      <c r="AM83" s="6"/>
      <c r="AN83" s="6" t="s">
        <v>112</v>
      </c>
      <c r="AO83" s="6" t="str">
        <f t="shared" ref="AO83" si="46">IF(J84="■","","■")</f>
        <v>■</v>
      </c>
      <c r="AP83" s="6"/>
      <c r="AQ83" s="6"/>
      <c r="AR83" s="6"/>
      <c r="AS83" s="6"/>
      <c r="AT83" s="6"/>
      <c r="AU83" s="6"/>
      <c r="BA83" s="24"/>
    </row>
    <row r="84" spans="2:53" s="5" customFormat="1" ht="18" customHeight="1">
      <c r="B84" s="841"/>
      <c r="C84" s="805"/>
      <c r="D84" s="805"/>
      <c r="E84" s="805"/>
      <c r="F84" s="805"/>
      <c r="G84" s="805"/>
      <c r="H84" s="805"/>
      <c r="I84" s="809"/>
      <c r="J84" s="98" t="s">
        <v>4</v>
      </c>
      <c r="K84" s="812" t="s">
        <v>128</v>
      </c>
      <c r="L84" s="813"/>
      <c r="M84" s="797"/>
      <c r="N84" s="797"/>
      <c r="O84" s="797"/>
      <c r="P84" s="797"/>
      <c r="Q84" s="797"/>
      <c r="R84" s="797"/>
      <c r="S84" s="797"/>
      <c r="T84" s="797"/>
      <c r="U84" s="797"/>
      <c r="V84" s="797"/>
      <c r="W84" s="797"/>
      <c r="X84" s="797"/>
      <c r="Y84" s="797"/>
      <c r="Z84" s="797"/>
      <c r="AA84" s="797"/>
      <c r="AB84" s="797"/>
      <c r="AC84" s="798"/>
      <c r="AJ84" s="86"/>
      <c r="AK84" s="6"/>
      <c r="AL84" s="6"/>
      <c r="AM84" s="6"/>
      <c r="AN84" s="6" t="s">
        <v>112</v>
      </c>
      <c r="AO84" s="6" t="str">
        <f t="shared" ref="AO84" si="47">IF(J83="■","","■")</f>
        <v>■</v>
      </c>
      <c r="AP84" s="6"/>
      <c r="AQ84" s="6"/>
      <c r="AR84" s="6"/>
      <c r="AS84" s="6"/>
      <c r="AT84" s="6"/>
      <c r="AU84" s="6"/>
      <c r="BA84" s="24"/>
    </row>
    <row r="85" spans="2:53" s="5" customFormat="1" ht="18" customHeight="1">
      <c r="B85" s="841"/>
      <c r="C85" s="805"/>
      <c r="D85" s="805"/>
      <c r="E85" s="805"/>
      <c r="F85" s="805"/>
      <c r="G85" s="805"/>
      <c r="H85" s="805"/>
      <c r="I85" s="809">
        <v>5</v>
      </c>
      <c r="J85" s="97" t="s">
        <v>4</v>
      </c>
      <c r="K85" s="810" t="s">
        <v>127</v>
      </c>
      <c r="L85" s="811"/>
      <c r="M85" s="797"/>
      <c r="N85" s="797"/>
      <c r="O85" s="797"/>
      <c r="P85" s="797"/>
      <c r="Q85" s="797"/>
      <c r="R85" s="797"/>
      <c r="S85" s="797"/>
      <c r="T85" s="797"/>
      <c r="U85" s="797"/>
      <c r="V85" s="797"/>
      <c r="W85" s="797"/>
      <c r="X85" s="797"/>
      <c r="Y85" s="797"/>
      <c r="Z85" s="797"/>
      <c r="AA85" s="797"/>
      <c r="AB85" s="797"/>
      <c r="AC85" s="798"/>
      <c r="AJ85" s="86"/>
      <c r="AK85" s="6"/>
      <c r="AL85" s="6"/>
      <c r="AM85" s="6"/>
      <c r="AN85" s="6" t="s">
        <v>112</v>
      </c>
      <c r="AO85" s="6" t="str">
        <f t="shared" ref="AO85" si="48">IF(J86="■","","■")</f>
        <v>■</v>
      </c>
      <c r="AP85" s="6"/>
      <c r="AQ85" s="6"/>
      <c r="AR85" s="6"/>
      <c r="AS85" s="6"/>
      <c r="AT85" s="6"/>
      <c r="AU85" s="6"/>
      <c r="BA85" s="24"/>
    </row>
    <row r="86" spans="2:53" s="5" customFormat="1" ht="18" customHeight="1">
      <c r="B86" s="841"/>
      <c r="C86" s="805"/>
      <c r="D86" s="805"/>
      <c r="E86" s="805"/>
      <c r="F86" s="805"/>
      <c r="G86" s="805"/>
      <c r="H86" s="805"/>
      <c r="I86" s="809"/>
      <c r="J86" s="98" t="s">
        <v>4</v>
      </c>
      <c r="K86" s="812" t="s">
        <v>128</v>
      </c>
      <c r="L86" s="813"/>
      <c r="M86" s="797"/>
      <c r="N86" s="797"/>
      <c r="O86" s="797"/>
      <c r="P86" s="797"/>
      <c r="Q86" s="797"/>
      <c r="R86" s="797"/>
      <c r="S86" s="797"/>
      <c r="T86" s="797"/>
      <c r="U86" s="797"/>
      <c r="V86" s="797"/>
      <c r="W86" s="797"/>
      <c r="X86" s="797"/>
      <c r="Y86" s="797"/>
      <c r="Z86" s="797"/>
      <c r="AA86" s="797"/>
      <c r="AB86" s="797"/>
      <c r="AC86" s="798"/>
      <c r="AJ86" s="86"/>
      <c r="AK86" s="6"/>
      <c r="AL86" s="6"/>
      <c r="AM86" s="6"/>
      <c r="AN86" s="6" t="s">
        <v>112</v>
      </c>
      <c r="AO86" s="6" t="str">
        <f t="shared" ref="AO86" si="49">IF(J85="■","","■")</f>
        <v>■</v>
      </c>
      <c r="AP86" s="6"/>
      <c r="AQ86" s="6"/>
      <c r="AR86" s="6"/>
      <c r="AS86" s="6"/>
      <c r="AT86" s="6"/>
      <c r="AU86" s="6"/>
      <c r="BA86" s="24"/>
    </row>
    <row r="87" spans="2:53" s="5" customFormat="1" ht="18" customHeight="1">
      <c r="B87" s="841"/>
      <c r="C87" s="805"/>
      <c r="D87" s="805"/>
      <c r="E87" s="805"/>
      <c r="F87" s="805"/>
      <c r="G87" s="805"/>
      <c r="H87" s="805"/>
      <c r="I87" s="809">
        <v>6</v>
      </c>
      <c r="J87" s="97" t="s">
        <v>4</v>
      </c>
      <c r="K87" s="810" t="s">
        <v>127</v>
      </c>
      <c r="L87" s="811"/>
      <c r="M87" s="797"/>
      <c r="N87" s="797"/>
      <c r="O87" s="797"/>
      <c r="P87" s="797"/>
      <c r="Q87" s="797"/>
      <c r="R87" s="797"/>
      <c r="S87" s="797"/>
      <c r="T87" s="797"/>
      <c r="U87" s="797"/>
      <c r="V87" s="797"/>
      <c r="W87" s="797"/>
      <c r="X87" s="797"/>
      <c r="Y87" s="797"/>
      <c r="Z87" s="797"/>
      <c r="AA87" s="797"/>
      <c r="AB87" s="797"/>
      <c r="AC87" s="798"/>
      <c r="AJ87" s="86"/>
      <c r="AK87" s="6"/>
      <c r="AL87" s="6"/>
      <c r="AM87" s="6"/>
      <c r="AN87" s="6" t="s">
        <v>112</v>
      </c>
      <c r="AO87" s="6" t="str">
        <f t="shared" ref="AO87" si="50">IF(J88="■","","■")</f>
        <v>■</v>
      </c>
      <c r="AP87" s="6"/>
      <c r="AQ87" s="6"/>
      <c r="AR87" s="6"/>
      <c r="AS87" s="6"/>
      <c r="AT87" s="6"/>
      <c r="AU87" s="6"/>
      <c r="BA87" s="24"/>
    </row>
    <row r="88" spans="2:53" s="5" customFormat="1" ht="18" customHeight="1">
      <c r="B88" s="841"/>
      <c r="C88" s="805"/>
      <c r="D88" s="805"/>
      <c r="E88" s="805"/>
      <c r="F88" s="805"/>
      <c r="G88" s="805"/>
      <c r="H88" s="805"/>
      <c r="I88" s="809"/>
      <c r="J88" s="98" t="s">
        <v>4</v>
      </c>
      <c r="K88" s="812" t="s">
        <v>128</v>
      </c>
      <c r="L88" s="813"/>
      <c r="M88" s="797"/>
      <c r="N88" s="797"/>
      <c r="O88" s="797"/>
      <c r="P88" s="797"/>
      <c r="Q88" s="797"/>
      <c r="R88" s="797"/>
      <c r="S88" s="797"/>
      <c r="T88" s="797"/>
      <c r="U88" s="797"/>
      <c r="V88" s="797"/>
      <c r="W88" s="797"/>
      <c r="X88" s="797"/>
      <c r="Y88" s="797"/>
      <c r="Z88" s="797"/>
      <c r="AA88" s="797"/>
      <c r="AB88" s="797"/>
      <c r="AC88" s="798"/>
      <c r="AJ88" s="86"/>
      <c r="AK88" s="6"/>
      <c r="AL88" s="6"/>
      <c r="AM88" s="6"/>
      <c r="AN88" s="6" t="s">
        <v>112</v>
      </c>
      <c r="AO88" s="6" t="str">
        <f t="shared" ref="AO88" si="51">IF(J87="■","","■")</f>
        <v>■</v>
      </c>
      <c r="AP88" s="6"/>
      <c r="AQ88" s="6"/>
      <c r="AR88" s="6"/>
      <c r="AS88" s="6"/>
      <c r="AT88" s="6"/>
      <c r="AU88" s="6"/>
      <c r="BA88" s="24"/>
    </row>
    <row r="89" spans="2:53" s="5" customFormat="1" ht="18" customHeight="1">
      <c r="B89" s="841"/>
      <c r="C89" s="805"/>
      <c r="D89" s="805"/>
      <c r="E89" s="805"/>
      <c r="F89" s="805"/>
      <c r="G89" s="805"/>
      <c r="H89" s="805"/>
      <c r="I89" s="809">
        <v>7</v>
      </c>
      <c r="J89" s="97" t="s">
        <v>4</v>
      </c>
      <c r="K89" s="810" t="s">
        <v>127</v>
      </c>
      <c r="L89" s="811"/>
      <c r="M89" s="797"/>
      <c r="N89" s="797"/>
      <c r="O89" s="797"/>
      <c r="P89" s="797"/>
      <c r="Q89" s="797"/>
      <c r="R89" s="797"/>
      <c r="S89" s="797"/>
      <c r="T89" s="797"/>
      <c r="U89" s="797"/>
      <c r="V89" s="797"/>
      <c r="W89" s="797"/>
      <c r="X89" s="797"/>
      <c r="Y89" s="797"/>
      <c r="Z89" s="797"/>
      <c r="AA89" s="797"/>
      <c r="AB89" s="797"/>
      <c r="AC89" s="798"/>
      <c r="AJ89" s="86"/>
      <c r="AK89" s="6"/>
      <c r="AL89" s="6"/>
      <c r="AM89" s="6"/>
      <c r="AN89" s="6" t="s">
        <v>112</v>
      </c>
      <c r="AO89" s="6" t="str">
        <f t="shared" ref="AO89" si="52">IF(J90="■","","■")</f>
        <v>■</v>
      </c>
      <c r="AP89" s="6"/>
      <c r="AQ89" s="6"/>
      <c r="AR89" s="6"/>
      <c r="AS89" s="6"/>
      <c r="AT89" s="6"/>
      <c r="AU89" s="6"/>
      <c r="BA89" s="24"/>
    </row>
    <row r="90" spans="2:53" s="5" customFormat="1" ht="18" customHeight="1">
      <c r="B90" s="841"/>
      <c r="C90" s="805"/>
      <c r="D90" s="805"/>
      <c r="E90" s="805"/>
      <c r="F90" s="805"/>
      <c r="G90" s="805"/>
      <c r="H90" s="805"/>
      <c r="I90" s="809"/>
      <c r="J90" s="98" t="s">
        <v>4</v>
      </c>
      <c r="K90" s="812" t="s">
        <v>128</v>
      </c>
      <c r="L90" s="813"/>
      <c r="M90" s="797"/>
      <c r="N90" s="797"/>
      <c r="O90" s="797"/>
      <c r="P90" s="797"/>
      <c r="Q90" s="797"/>
      <c r="R90" s="797"/>
      <c r="S90" s="797"/>
      <c r="T90" s="797"/>
      <c r="U90" s="797"/>
      <c r="V90" s="797"/>
      <c r="W90" s="797"/>
      <c r="X90" s="797"/>
      <c r="Y90" s="797"/>
      <c r="Z90" s="797"/>
      <c r="AA90" s="797"/>
      <c r="AB90" s="797"/>
      <c r="AC90" s="798"/>
      <c r="AJ90" s="86"/>
      <c r="AK90" s="6"/>
      <c r="AL90" s="6"/>
      <c r="AM90" s="6"/>
      <c r="AN90" s="6" t="s">
        <v>112</v>
      </c>
      <c r="AO90" s="6" t="str">
        <f t="shared" ref="AO90" si="53">IF(J89="■","","■")</f>
        <v>■</v>
      </c>
      <c r="AP90" s="6"/>
      <c r="AQ90" s="6"/>
      <c r="AR90" s="6"/>
      <c r="AS90" s="6"/>
      <c r="AT90" s="6"/>
      <c r="AU90" s="6"/>
      <c r="BA90" s="24"/>
    </row>
    <row r="91" spans="2:53" s="5" customFormat="1" ht="18" customHeight="1">
      <c r="B91" s="841"/>
      <c r="C91" s="805"/>
      <c r="D91" s="805"/>
      <c r="E91" s="805"/>
      <c r="F91" s="805"/>
      <c r="G91" s="805"/>
      <c r="H91" s="805"/>
      <c r="I91" s="809">
        <v>8</v>
      </c>
      <c r="J91" s="97" t="s">
        <v>4</v>
      </c>
      <c r="K91" s="810" t="s">
        <v>127</v>
      </c>
      <c r="L91" s="811"/>
      <c r="M91" s="797"/>
      <c r="N91" s="797"/>
      <c r="O91" s="797"/>
      <c r="P91" s="797"/>
      <c r="Q91" s="797"/>
      <c r="R91" s="797"/>
      <c r="S91" s="797"/>
      <c r="T91" s="797"/>
      <c r="U91" s="797"/>
      <c r="V91" s="797"/>
      <c r="W91" s="797"/>
      <c r="X91" s="797"/>
      <c r="Y91" s="797"/>
      <c r="Z91" s="797"/>
      <c r="AA91" s="797"/>
      <c r="AB91" s="797"/>
      <c r="AC91" s="798"/>
      <c r="AJ91" s="86"/>
      <c r="AK91" s="6"/>
      <c r="AL91" s="6"/>
      <c r="AM91" s="6"/>
      <c r="AN91" s="6" t="s">
        <v>112</v>
      </c>
      <c r="AO91" s="6" t="str">
        <f t="shared" ref="AO91" si="54">IF(J92="■","","■")</f>
        <v>■</v>
      </c>
      <c r="AP91" s="6"/>
      <c r="AQ91" s="6"/>
      <c r="AR91" s="6"/>
      <c r="AS91" s="6"/>
      <c r="AT91" s="6"/>
      <c r="AU91" s="6"/>
      <c r="BA91" s="24"/>
    </row>
    <row r="92" spans="2:53" s="5" customFormat="1" ht="18" customHeight="1">
      <c r="B92" s="841"/>
      <c r="C92" s="805"/>
      <c r="D92" s="805"/>
      <c r="E92" s="805"/>
      <c r="F92" s="805"/>
      <c r="G92" s="805"/>
      <c r="H92" s="805"/>
      <c r="I92" s="809"/>
      <c r="J92" s="98" t="s">
        <v>4</v>
      </c>
      <c r="K92" s="812" t="s">
        <v>128</v>
      </c>
      <c r="L92" s="813"/>
      <c r="M92" s="797"/>
      <c r="N92" s="797"/>
      <c r="O92" s="797"/>
      <c r="P92" s="797"/>
      <c r="Q92" s="797"/>
      <c r="R92" s="797"/>
      <c r="S92" s="797"/>
      <c r="T92" s="797"/>
      <c r="U92" s="797"/>
      <c r="V92" s="797"/>
      <c r="W92" s="797"/>
      <c r="X92" s="797"/>
      <c r="Y92" s="797"/>
      <c r="Z92" s="797"/>
      <c r="AA92" s="797"/>
      <c r="AB92" s="797"/>
      <c r="AC92" s="798"/>
      <c r="AJ92" s="86"/>
      <c r="AK92" s="6"/>
      <c r="AL92" s="6"/>
      <c r="AM92" s="6"/>
      <c r="AN92" s="6" t="s">
        <v>112</v>
      </c>
      <c r="AO92" s="6" t="str">
        <f t="shared" ref="AO92" si="55">IF(J91="■","","■")</f>
        <v>■</v>
      </c>
      <c r="AP92" s="6"/>
      <c r="AQ92" s="6"/>
      <c r="AR92" s="6"/>
      <c r="AS92" s="6"/>
      <c r="AT92" s="6"/>
      <c r="AU92" s="6"/>
      <c r="BA92" s="24"/>
    </row>
    <row r="93" spans="2:53" s="5" customFormat="1" ht="18" customHeight="1">
      <c r="B93" s="841"/>
      <c r="C93" s="805"/>
      <c r="D93" s="805"/>
      <c r="E93" s="805"/>
      <c r="F93" s="805"/>
      <c r="G93" s="805"/>
      <c r="H93" s="805"/>
      <c r="I93" s="809">
        <v>9</v>
      </c>
      <c r="J93" s="97" t="s">
        <v>4</v>
      </c>
      <c r="K93" s="810" t="s">
        <v>127</v>
      </c>
      <c r="L93" s="811"/>
      <c r="M93" s="797"/>
      <c r="N93" s="797"/>
      <c r="O93" s="797"/>
      <c r="P93" s="797"/>
      <c r="Q93" s="797"/>
      <c r="R93" s="797"/>
      <c r="S93" s="797"/>
      <c r="T93" s="797"/>
      <c r="U93" s="797"/>
      <c r="V93" s="797"/>
      <c r="W93" s="797"/>
      <c r="X93" s="797"/>
      <c r="Y93" s="797"/>
      <c r="Z93" s="797"/>
      <c r="AA93" s="797"/>
      <c r="AB93" s="797"/>
      <c r="AC93" s="798"/>
      <c r="AJ93" s="86"/>
      <c r="AK93" s="6"/>
      <c r="AL93" s="6"/>
      <c r="AM93" s="6"/>
      <c r="AN93" s="6" t="s">
        <v>112</v>
      </c>
      <c r="AO93" s="6" t="str">
        <f t="shared" ref="AO93" si="56">IF(J94="■","","■")</f>
        <v>■</v>
      </c>
      <c r="AP93" s="6"/>
      <c r="AQ93" s="6"/>
      <c r="AR93" s="6"/>
      <c r="AS93" s="6"/>
      <c r="AT93" s="6"/>
      <c r="AU93" s="6"/>
      <c r="BA93" s="24"/>
    </row>
    <row r="94" spans="2:53" s="5" customFormat="1" ht="18" customHeight="1">
      <c r="B94" s="841"/>
      <c r="C94" s="805"/>
      <c r="D94" s="805"/>
      <c r="E94" s="805"/>
      <c r="F94" s="805"/>
      <c r="G94" s="805"/>
      <c r="H94" s="805"/>
      <c r="I94" s="809"/>
      <c r="J94" s="98" t="s">
        <v>4</v>
      </c>
      <c r="K94" s="812" t="s">
        <v>128</v>
      </c>
      <c r="L94" s="813"/>
      <c r="M94" s="797"/>
      <c r="N94" s="797"/>
      <c r="O94" s="797"/>
      <c r="P94" s="797"/>
      <c r="Q94" s="797"/>
      <c r="R94" s="797"/>
      <c r="S94" s="797"/>
      <c r="T94" s="797"/>
      <c r="U94" s="797"/>
      <c r="V94" s="797"/>
      <c r="W94" s="797"/>
      <c r="X94" s="797"/>
      <c r="Y94" s="797"/>
      <c r="Z94" s="797"/>
      <c r="AA94" s="797"/>
      <c r="AB94" s="797"/>
      <c r="AC94" s="798"/>
      <c r="AJ94" s="86"/>
      <c r="AK94" s="6"/>
      <c r="AL94" s="6"/>
      <c r="AM94" s="6"/>
      <c r="AN94" s="6" t="s">
        <v>112</v>
      </c>
      <c r="AO94" s="6" t="str">
        <f t="shared" ref="AO94" si="57">IF(J93="■","","■")</f>
        <v>■</v>
      </c>
      <c r="AP94" s="6"/>
      <c r="AQ94" s="6"/>
      <c r="AR94" s="6"/>
      <c r="AS94" s="6"/>
      <c r="AT94" s="6"/>
      <c r="AU94" s="6"/>
      <c r="BA94" s="24"/>
    </row>
    <row r="95" spans="2:53" s="5" customFormat="1" ht="18" customHeight="1">
      <c r="B95" s="841"/>
      <c r="C95" s="805"/>
      <c r="D95" s="805"/>
      <c r="E95" s="805"/>
      <c r="F95" s="805"/>
      <c r="G95" s="805"/>
      <c r="H95" s="805"/>
      <c r="I95" s="809">
        <v>10</v>
      </c>
      <c r="J95" s="97" t="s">
        <v>4</v>
      </c>
      <c r="K95" s="810" t="s">
        <v>127</v>
      </c>
      <c r="L95" s="811"/>
      <c r="M95" s="797"/>
      <c r="N95" s="797"/>
      <c r="O95" s="797"/>
      <c r="P95" s="797"/>
      <c r="Q95" s="797"/>
      <c r="R95" s="797"/>
      <c r="S95" s="797"/>
      <c r="T95" s="797"/>
      <c r="U95" s="797"/>
      <c r="V95" s="797"/>
      <c r="W95" s="797"/>
      <c r="X95" s="797"/>
      <c r="Y95" s="797"/>
      <c r="Z95" s="797"/>
      <c r="AA95" s="797"/>
      <c r="AB95" s="797"/>
      <c r="AC95" s="798"/>
      <c r="AJ95" s="86"/>
      <c r="AK95" s="6"/>
      <c r="AL95" s="6"/>
      <c r="AM95" s="6"/>
      <c r="AN95" s="6" t="s">
        <v>112</v>
      </c>
      <c r="AO95" s="6" t="str">
        <f t="shared" ref="AO95" si="58">IF(J96="■","","■")</f>
        <v>■</v>
      </c>
      <c r="AP95" s="6"/>
      <c r="AQ95" s="6"/>
      <c r="AR95" s="6"/>
      <c r="AS95" s="6"/>
      <c r="AT95" s="6"/>
      <c r="AU95" s="6"/>
      <c r="BA95" s="24"/>
    </row>
    <row r="96" spans="2:53" s="5" customFormat="1" ht="18" customHeight="1" thickBot="1">
      <c r="B96" s="842"/>
      <c r="C96" s="806"/>
      <c r="D96" s="806"/>
      <c r="E96" s="806"/>
      <c r="F96" s="806"/>
      <c r="G96" s="806"/>
      <c r="H96" s="806"/>
      <c r="I96" s="843"/>
      <c r="J96" s="99" t="s">
        <v>4</v>
      </c>
      <c r="K96" s="801" t="s">
        <v>128</v>
      </c>
      <c r="L96" s="802"/>
      <c r="M96" s="799"/>
      <c r="N96" s="799"/>
      <c r="O96" s="799"/>
      <c r="P96" s="799"/>
      <c r="Q96" s="799"/>
      <c r="R96" s="799"/>
      <c r="S96" s="799"/>
      <c r="T96" s="799"/>
      <c r="U96" s="799"/>
      <c r="V96" s="799"/>
      <c r="W96" s="799"/>
      <c r="X96" s="799"/>
      <c r="Y96" s="799"/>
      <c r="Z96" s="799"/>
      <c r="AA96" s="799"/>
      <c r="AB96" s="799"/>
      <c r="AC96" s="800"/>
      <c r="AJ96" s="86"/>
      <c r="AK96" s="6"/>
      <c r="AL96" s="6"/>
      <c r="AM96" s="6"/>
      <c r="AN96" s="6" t="s">
        <v>112</v>
      </c>
      <c r="AO96" s="6" t="str">
        <f t="shared" ref="AO96" si="59">IF(J95="■","","■")</f>
        <v>■</v>
      </c>
      <c r="AP96" s="6"/>
      <c r="AQ96" s="6"/>
      <c r="AR96" s="6"/>
      <c r="AS96" s="6"/>
      <c r="AT96" s="6"/>
      <c r="AU96" s="6"/>
      <c r="BA96" s="24"/>
    </row>
    <row r="97" spans="1:56" s="81" customFormat="1" ht="12" customHeight="1">
      <c r="B97" s="85" t="s">
        <v>222</v>
      </c>
      <c r="C97" s="793" t="s">
        <v>161</v>
      </c>
      <c r="D97" s="793"/>
      <c r="E97" s="793"/>
      <c r="F97" s="793"/>
      <c r="G97" s="793"/>
      <c r="H97" s="793"/>
      <c r="I97" s="793"/>
      <c r="J97" s="793"/>
      <c r="K97" s="793"/>
      <c r="L97" s="793"/>
      <c r="M97" s="793"/>
      <c r="N97" s="793"/>
      <c r="O97" s="793"/>
      <c r="P97" s="793"/>
      <c r="Q97" s="793"/>
      <c r="R97" s="793"/>
      <c r="S97" s="793"/>
      <c r="T97" s="793"/>
      <c r="U97" s="793"/>
      <c r="V97" s="793"/>
      <c r="W97" s="793"/>
      <c r="X97" s="793"/>
      <c r="Y97" s="793"/>
      <c r="Z97" s="793"/>
      <c r="AA97" s="793"/>
      <c r="AB97" s="793"/>
      <c r="AC97" s="793"/>
      <c r="AD97" s="793"/>
      <c r="AE97" s="793"/>
      <c r="AF97" s="793"/>
      <c r="AG97" s="793"/>
      <c r="AH97" s="793"/>
      <c r="AI97" s="793"/>
      <c r="AJ97" s="793"/>
      <c r="AK97" s="793"/>
      <c r="AN97" s="83"/>
      <c r="AO97" s="83"/>
      <c r="AP97" s="83"/>
      <c r="AQ97" s="83"/>
      <c r="AR97" s="83"/>
      <c r="AS97" s="83"/>
      <c r="AT97" s="83"/>
      <c r="AU97" s="83"/>
      <c r="AV97" s="83"/>
      <c r="AW97" s="83"/>
      <c r="AX97" s="83"/>
      <c r="AY97" s="83"/>
      <c r="AZ97" s="83"/>
    </row>
    <row r="98" spans="1:56" s="15" customFormat="1" ht="9.75" customHeight="1" thickBo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BD98" s="22"/>
    </row>
    <row r="99" spans="1:56" s="15" customFormat="1" ht="18" customHeight="1">
      <c r="B99" s="984" t="s">
        <v>7</v>
      </c>
      <c r="C99" s="985"/>
      <c r="D99" s="985"/>
      <c r="E99" s="985"/>
      <c r="F99" s="986"/>
      <c r="G99" s="990"/>
      <c r="H99" s="990"/>
      <c r="I99" s="990"/>
      <c r="J99" s="990"/>
      <c r="K99" s="990"/>
      <c r="L99" s="990"/>
      <c r="M99" s="990"/>
      <c r="N99" s="990"/>
      <c r="O99" s="990"/>
      <c r="P99" s="990"/>
      <c r="Q99" s="990"/>
      <c r="R99" s="990"/>
      <c r="S99" s="990"/>
      <c r="T99" s="990"/>
      <c r="U99" s="990"/>
      <c r="V99" s="990"/>
      <c r="W99" s="990"/>
      <c r="X99" s="990"/>
      <c r="Y99" s="990"/>
      <c r="Z99" s="990"/>
      <c r="AA99" s="990"/>
      <c r="AB99" s="990"/>
      <c r="AC99" s="990"/>
      <c r="AD99" s="990"/>
      <c r="AE99" s="990"/>
      <c r="AF99" s="990"/>
      <c r="AG99" s="990"/>
      <c r="AH99" s="990"/>
      <c r="AI99" s="990"/>
      <c r="AJ99" s="990"/>
      <c r="AK99" s="991"/>
      <c r="BD99" s="22"/>
    </row>
    <row r="100" spans="1:56" s="15" customFormat="1" ht="18" customHeight="1" thickBot="1">
      <c r="B100" s="987"/>
      <c r="C100" s="988"/>
      <c r="D100" s="988"/>
      <c r="E100" s="988"/>
      <c r="F100" s="989"/>
      <c r="G100" s="992"/>
      <c r="H100" s="992"/>
      <c r="I100" s="992"/>
      <c r="J100" s="992"/>
      <c r="K100" s="992"/>
      <c r="L100" s="992"/>
      <c r="M100" s="992"/>
      <c r="N100" s="992"/>
      <c r="O100" s="992"/>
      <c r="P100" s="992"/>
      <c r="Q100" s="992"/>
      <c r="R100" s="992"/>
      <c r="S100" s="992"/>
      <c r="T100" s="992"/>
      <c r="U100" s="992"/>
      <c r="V100" s="992"/>
      <c r="W100" s="992"/>
      <c r="X100" s="992"/>
      <c r="Y100" s="992"/>
      <c r="Z100" s="992"/>
      <c r="AA100" s="992"/>
      <c r="AB100" s="992"/>
      <c r="AC100" s="992"/>
      <c r="AD100" s="992"/>
      <c r="AE100" s="992"/>
      <c r="AF100" s="992"/>
      <c r="AG100" s="992"/>
      <c r="AH100" s="992"/>
      <c r="AI100" s="992"/>
      <c r="AJ100" s="992"/>
      <c r="AK100" s="993"/>
      <c r="BD100" s="22"/>
    </row>
    <row r="101" spans="1:56" s="18" customFormat="1" ht="9.9"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row>
    <row r="102" spans="1:56" s="18" customFormat="1" ht="18" customHeight="1">
      <c r="B102" s="35" t="s">
        <v>62</v>
      </c>
      <c r="C102" s="36"/>
      <c r="D102" s="36"/>
      <c r="E102" s="36"/>
      <c r="F102" s="36"/>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row>
    <row r="103" spans="1:56" s="18" customFormat="1" ht="27" customHeight="1">
      <c r="B103" s="794" t="s">
        <v>86</v>
      </c>
      <c r="C103" s="795"/>
      <c r="D103" s="795"/>
      <c r="E103" s="795"/>
      <c r="F103" s="796"/>
      <c r="G103" s="933" t="s">
        <v>223</v>
      </c>
      <c r="H103" s="934"/>
      <c r="I103" s="935"/>
      <c r="J103" s="1051" t="s">
        <v>63</v>
      </c>
      <c r="K103" s="1052"/>
      <c r="L103" s="1052"/>
      <c r="M103" s="1052"/>
      <c r="N103" s="1052"/>
      <c r="O103" s="807">
        <v>12</v>
      </c>
      <c r="P103" s="807"/>
      <c r="Q103" s="808" t="s">
        <v>556</v>
      </c>
      <c r="R103" s="808"/>
      <c r="S103" s="808"/>
      <c r="T103" s="808"/>
      <c r="U103" s="808"/>
      <c r="V103" s="808"/>
      <c r="W103" s="970" t="s">
        <v>559</v>
      </c>
      <c r="X103" s="971"/>
      <c r="Y103" s="971"/>
      <c r="Z103" s="971"/>
      <c r="AA103" s="971"/>
      <c r="AB103" s="971"/>
      <c r="AC103" s="971"/>
      <c r="AD103" s="971"/>
      <c r="AE103" s="971"/>
      <c r="AF103" s="971"/>
      <c r="AG103" s="971"/>
      <c r="AH103" s="971"/>
      <c r="AI103" s="971"/>
      <c r="AJ103" s="971"/>
      <c r="AK103" s="972"/>
    </row>
    <row r="104" spans="1:56" s="18" customFormat="1" ht="24" customHeight="1">
      <c r="B104" s="794" t="s">
        <v>64</v>
      </c>
      <c r="C104" s="795"/>
      <c r="D104" s="795"/>
      <c r="E104" s="795"/>
      <c r="F104" s="796"/>
      <c r="G104" s="933" t="s">
        <v>77</v>
      </c>
      <c r="H104" s="934"/>
      <c r="I104" s="934"/>
      <c r="J104" s="934"/>
      <c r="K104" s="935"/>
      <c r="L104" s="976" t="s">
        <v>224</v>
      </c>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978"/>
      <c r="AN104" s="18" t="s">
        <v>87</v>
      </c>
      <c r="AO104" s="18" t="s">
        <v>78</v>
      </c>
    </row>
    <row r="105" spans="1:56" s="18" customFormat="1" ht="24" customHeight="1">
      <c r="B105" s="973"/>
      <c r="C105" s="974"/>
      <c r="D105" s="974"/>
      <c r="E105" s="974"/>
      <c r="F105" s="975"/>
      <c r="G105" s="979" t="s">
        <v>79</v>
      </c>
      <c r="H105" s="979"/>
      <c r="I105" s="979"/>
      <c r="J105" s="979" t="s">
        <v>88</v>
      </c>
      <c r="K105" s="979"/>
      <c r="L105" s="980" t="s">
        <v>557</v>
      </c>
      <c r="M105" s="980"/>
      <c r="N105" s="980"/>
      <c r="O105" s="980"/>
      <c r="P105" s="980"/>
      <c r="Q105" s="980"/>
      <c r="R105" s="980"/>
      <c r="S105" s="980"/>
      <c r="T105" s="980"/>
      <c r="U105" s="980"/>
      <c r="V105" s="980"/>
      <c r="W105" s="980"/>
      <c r="X105" s="980"/>
      <c r="Y105" s="980"/>
      <c r="Z105" s="980"/>
      <c r="AA105" s="980"/>
      <c r="AB105" s="980"/>
      <c r="AC105" s="980"/>
      <c r="AD105" s="980"/>
      <c r="AE105" s="980"/>
      <c r="AF105" s="980"/>
      <c r="AG105" s="980"/>
      <c r="AH105" s="980"/>
      <c r="AI105" s="980"/>
      <c r="AJ105" s="980"/>
      <c r="AK105" s="980"/>
    </row>
    <row r="106" spans="1:56" s="18" customFormat="1" ht="24" customHeight="1">
      <c r="B106" s="973"/>
      <c r="C106" s="974"/>
      <c r="D106" s="974"/>
      <c r="E106" s="974"/>
      <c r="F106" s="975"/>
      <c r="G106" s="979"/>
      <c r="H106" s="979"/>
      <c r="I106" s="979"/>
      <c r="J106" s="979" t="s">
        <v>89</v>
      </c>
      <c r="K106" s="979"/>
      <c r="L106" s="980" t="s">
        <v>722</v>
      </c>
      <c r="M106" s="980"/>
      <c r="N106" s="980"/>
      <c r="O106" s="980"/>
      <c r="P106" s="980"/>
      <c r="Q106" s="980"/>
      <c r="R106" s="980"/>
      <c r="S106" s="980"/>
      <c r="T106" s="980"/>
      <c r="U106" s="980"/>
      <c r="V106" s="980"/>
      <c r="W106" s="980"/>
      <c r="X106" s="980"/>
      <c r="Y106" s="980"/>
      <c r="Z106" s="980"/>
      <c r="AA106" s="980"/>
      <c r="AB106" s="980"/>
      <c r="AC106" s="980"/>
      <c r="AD106" s="980"/>
      <c r="AE106" s="980"/>
      <c r="AF106" s="980"/>
      <c r="AG106" s="980"/>
      <c r="AH106" s="980"/>
      <c r="AI106" s="980"/>
      <c r="AJ106" s="980"/>
      <c r="AK106" s="980"/>
    </row>
    <row r="107" spans="1:56" s="18" customFormat="1" ht="27.9" customHeight="1">
      <c r="B107" s="973"/>
      <c r="C107" s="974"/>
      <c r="D107" s="974"/>
      <c r="E107" s="974"/>
      <c r="F107" s="975"/>
      <c r="G107" s="979"/>
      <c r="H107" s="979"/>
      <c r="I107" s="979"/>
      <c r="J107" s="979" t="s">
        <v>90</v>
      </c>
      <c r="K107" s="979"/>
      <c r="L107" s="1046" t="s">
        <v>593</v>
      </c>
      <c r="M107" s="1047"/>
      <c r="N107" s="1047"/>
      <c r="O107" s="1047"/>
      <c r="P107" s="1047"/>
      <c r="Q107" s="1048" t="s">
        <v>91</v>
      </c>
      <c r="R107" s="1049"/>
      <c r="S107" s="1049"/>
      <c r="T107" s="1049"/>
      <c r="U107" s="1049"/>
      <c r="V107" s="1049"/>
      <c r="W107" s="1049"/>
      <c r="X107" s="1049"/>
      <c r="Y107" s="1049"/>
      <c r="Z107" s="1049"/>
      <c r="AA107" s="1049"/>
      <c r="AB107" s="1049"/>
      <c r="AC107" s="1049"/>
      <c r="AD107" s="1049"/>
      <c r="AE107" s="1049"/>
      <c r="AF107" s="1049"/>
      <c r="AG107" s="1049"/>
      <c r="AH107" s="1049"/>
      <c r="AI107" s="1049"/>
      <c r="AJ107" s="1049"/>
      <c r="AK107" s="1050"/>
    </row>
    <row r="108" spans="1:56" s="18" customFormat="1" ht="21.9" customHeight="1">
      <c r="B108" s="794" t="s">
        <v>92</v>
      </c>
      <c r="C108" s="795"/>
      <c r="D108" s="795"/>
      <c r="E108" s="795"/>
      <c r="F108" s="796"/>
      <c r="G108" s="933" t="s">
        <v>93</v>
      </c>
      <c r="H108" s="934"/>
      <c r="I108" s="934"/>
      <c r="J108" s="934"/>
      <c r="K108" s="935"/>
      <c r="L108" s="1027" t="s">
        <v>176</v>
      </c>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row>
    <row r="109" spans="1:56" s="18" customFormat="1" ht="21.75" customHeight="1">
      <c r="B109" s="1024"/>
      <c r="C109" s="1025"/>
      <c r="D109" s="1025"/>
      <c r="E109" s="1025"/>
      <c r="F109" s="1026"/>
      <c r="G109" s="933" t="s">
        <v>94</v>
      </c>
      <c r="H109" s="934"/>
      <c r="I109" s="934"/>
      <c r="J109" s="934"/>
      <c r="K109" s="935"/>
      <c r="L109" s="1028" t="s">
        <v>177</v>
      </c>
      <c r="M109" s="1029"/>
      <c r="N109" s="1029"/>
      <c r="O109" s="1029"/>
      <c r="P109" s="1029"/>
      <c r="Q109" s="1029"/>
      <c r="R109" s="1029"/>
      <c r="S109" s="1029"/>
      <c r="T109" s="1029"/>
      <c r="U109" s="1029"/>
      <c r="V109" s="1029"/>
      <c r="W109" s="1029"/>
      <c r="X109" s="1029"/>
      <c r="Y109" s="1029"/>
      <c r="Z109" s="1029"/>
      <c r="AA109" s="1029"/>
      <c r="AB109" s="1029"/>
      <c r="AC109" s="1029"/>
      <c r="AD109" s="1029"/>
      <c r="AE109" s="1029"/>
      <c r="AF109" s="1029"/>
      <c r="AG109" s="1029"/>
      <c r="AH109" s="1029"/>
      <c r="AI109" s="1029"/>
      <c r="AJ109" s="1029"/>
      <c r="AK109" s="1029"/>
    </row>
    <row r="110" spans="1:56" s="22" customFormat="1" ht="18" customHeight="1">
      <c r="B110" s="38"/>
      <c r="C110" s="39"/>
      <c r="D110" s="39"/>
      <c r="E110" s="39"/>
      <c r="F110" s="39"/>
      <c r="G110" s="40"/>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56" s="22" customFormat="1" ht="18" customHeight="1">
      <c r="B111" s="23" t="s">
        <v>558</v>
      </c>
      <c r="C111" s="17"/>
      <c r="D111" s="17"/>
      <c r="E111" s="17"/>
      <c r="F111" s="17"/>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row>
    <row r="112" spans="1:56" s="18" customFormat="1" ht="24.9" customHeight="1">
      <c r="A112" s="42"/>
      <c r="B112" s="949" t="s">
        <v>8</v>
      </c>
      <c r="C112" s="950"/>
      <c r="D112" s="950"/>
      <c r="E112" s="951"/>
      <c r="F112" s="941" t="s">
        <v>587</v>
      </c>
      <c r="G112" s="942"/>
      <c r="H112" s="933" t="s">
        <v>206</v>
      </c>
      <c r="I112" s="934"/>
      <c r="J112" s="935"/>
      <c r="K112" s="947"/>
      <c r="L112" s="947"/>
      <c r="M112" s="947"/>
      <c r="N112" s="947"/>
      <c r="O112" s="947"/>
      <c r="P112" s="947"/>
      <c r="Q112" s="947"/>
      <c r="R112" s="947"/>
      <c r="S112" s="947"/>
      <c r="T112" s="947"/>
      <c r="U112" s="947"/>
      <c r="V112" s="947"/>
      <c r="W112" s="947"/>
      <c r="X112" s="947"/>
      <c r="Y112" s="947"/>
      <c r="Z112" s="947"/>
      <c r="AA112" s="947"/>
      <c r="AB112" s="947"/>
      <c r="AC112" s="947"/>
      <c r="AD112" s="947"/>
      <c r="AE112" s="947"/>
      <c r="AF112" s="947"/>
      <c r="AG112" s="947"/>
      <c r="AH112" s="947"/>
      <c r="AI112" s="947"/>
      <c r="AJ112" s="947"/>
      <c r="AK112" s="948"/>
      <c r="AL112" s="42"/>
    </row>
    <row r="113" spans="1:43" s="18" customFormat="1" ht="24.9" customHeight="1">
      <c r="A113" s="42"/>
      <c r="B113" s="952"/>
      <c r="C113" s="953"/>
      <c r="D113" s="953"/>
      <c r="E113" s="954"/>
      <c r="F113" s="943"/>
      <c r="G113" s="944"/>
      <c r="H113" s="933" t="s">
        <v>65</v>
      </c>
      <c r="I113" s="934"/>
      <c r="J113" s="935"/>
      <c r="K113" s="933" t="s">
        <v>66</v>
      </c>
      <c r="L113" s="935"/>
      <c r="M113" s="930"/>
      <c r="N113" s="931"/>
      <c r="O113" s="931"/>
      <c r="P113" s="931"/>
      <c r="Q113" s="931"/>
      <c r="R113" s="931"/>
      <c r="S113" s="932"/>
      <c r="T113" s="933" t="s">
        <v>67</v>
      </c>
      <c r="U113" s="934"/>
      <c r="V113" s="935"/>
      <c r="W113" s="930"/>
      <c r="X113" s="931"/>
      <c r="Y113" s="931"/>
      <c r="Z113" s="931"/>
      <c r="AA113" s="931"/>
      <c r="AB113" s="931"/>
      <c r="AC113" s="931"/>
      <c r="AD113" s="932"/>
      <c r="AE113" s="933" t="s">
        <v>68</v>
      </c>
      <c r="AF113" s="935"/>
      <c r="AG113" s="967"/>
      <c r="AH113" s="968"/>
      <c r="AI113" s="968"/>
      <c r="AJ113" s="968"/>
      <c r="AK113" s="969"/>
      <c r="AL113" s="42"/>
    </row>
    <row r="114" spans="1:43" s="18" customFormat="1" ht="24.9" customHeight="1">
      <c r="A114" s="42"/>
      <c r="B114" s="952"/>
      <c r="C114" s="953"/>
      <c r="D114" s="953"/>
      <c r="E114" s="954"/>
      <c r="F114" s="945"/>
      <c r="G114" s="946"/>
      <c r="H114" s="933"/>
      <c r="I114" s="934"/>
      <c r="J114" s="935"/>
      <c r="K114" s="933" t="s">
        <v>69</v>
      </c>
      <c r="L114" s="935"/>
      <c r="M114" s="930"/>
      <c r="N114" s="931"/>
      <c r="O114" s="931"/>
      <c r="P114" s="931"/>
      <c r="Q114" s="931"/>
      <c r="R114" s="931"/>
      <c r="S114" s="931"/>
      <c r="T114" s="931"/>
      <c r="U114" s="931"/>
      <c r="V114" s="931"/>
      <c r="W114" s="931"/>
      <c r="X114" s="931"/>
      <c r="Y114" s="931"/>
      <c r="Z114" s="931"/>
      <c r="AA114" s="931"/>
      <c r="AB114" s="931"/>
      <c r="AC114" s="931"/>
      <c r="AD114" s="931"/>
      <c r="AE114" s="931"/>
      <c r="AF114" s="931"/>
      <c r="AG114" s="931"/>
      <c r="AH114" s="931"/>
      <c r="AI114" s="931"/>
      <c r="AJ114" s="931"/>
      <c r="AK114" s="932"/>
      <c r="AL114" s="42"/>
    </row>
    <row r="115" spans="1:43" s="18" customFormat="1" ht="24.9" customHeight="1">
      <c r="B115" s="949" t="s">
        <v>226</v>
      </c>
      <c r="C115" s="950"/>
      <c r="D115" s="950"/>
      <c r="E115" s="951"/>
      <c r="F115" s="958" t="s">
        <v>586</v>
      </c>
      <c r="G115" s="959"/>
      <c r="H115" s="959"/>
      <c r="I115" s="959"/>
      <c r="J115" s="960"/>
      <c r="K115" s="933" t="s">
        <v>80</v>
      </c>
      <c r="L115" s="935"/>
      <c r="M115" s="964" t="s">
        <v>711</v>
      </c>
      <c r="N115" s="965"/>
      <c r="O115" s="965"/>
      <c r="P115" s="965"/>
      <c r="Q115" s="965"/>
      <c r="R115" s="965"/>
      <c r="S115" s="966"/>
      <c r="T115" s="933" t="s">
        <v>205</v>
      </c>
      <c r="U115" s="935"/>
      <c r="V115" s="936" t="s">
        <v>212</v>
      </c>
      <c r="W115" s="937"/>
      <c r="X115" s="937"/>
      <c r="Y115" s="937"/>
      <c r="Z115" s="937"/>
      <c r="AA115" s="937"/>
      <c r="AB115" s="937"/>
      <c r="AC115" s="937"/>
      <c r="AD115" s="937"/>
      <c r="AE115" s="937"/>
      <c r="AF115" s="937"/>
      <c r="AG115" s="937"/>
      <c r="AH115" s="937"/>
      <c r="AI115" s="937"/>
      <c r="AJ115" s="937"/>
      <c r="AK115" s="938"/>
      <c r="AL115" s="42"/>
      <c r="AN115" s="18" t="s">
        <v>81</v>
      </c>
      <c r="AO115" s="18" t="s">
        <v>82</v>
      </c>
      <c r="AP115" s="18" t="s">
        <v>83</v>
      </c>
      <c r="AQ115" s="18" t="s">
        <v>84</v>
      </c>
    </row>
    <row r="116" spans="1:43" s="18" customFormat="1" ht="20.149999999999999" customHeight="1">
      <c r="B116" s="955"/>
      <c r="C116" s="956"/>
      <c r="D116" s="956"/>
      <c r="E116" s="957"/>
      <c r="F116" s="961"/>
      <c r="G116" s="962"/>
      <c r="H116" s="962"/>
      <c r="I116" s="962"/>
      <c r="J116" s="963"/>
      <c r="K116" s="44" t="s">
        <v>4</v>
      </c>
      <c r="L116" s="939" t="s">
        <v>85</v>
      </c>
      <c r="M116" s="939"/>
      <c r="N116" s="939"/>
      <c r="O116" s="939"/>
      <c r="P116" s="939"/>
      <c r="Q116" s="939"/>
      <c r="R116" s="939"/>
      <c r="S116" s="939"/>
      <c r="T116" s="939"/>
      <c r="U116" s="939"/>
      <c r="V116" s="939"/>
      <c r="W116" s="939"/>
      <c r="X116" s="939"/>
      <c r="Y116" s="939"/>
      <c r="Z116" s="939"/>
      <c r="AA116" s="939"/>
      <c r="AB116" s="939"/>
      <c r="AC116" s="939"/>
      <c r="AD116" s="939"/>
      <c r="AE116" s="939"/>
      <c r="AF116" s="939"/>
      <c r="AG116" s="939"/>
      <c r="AH116" s="939"/>
      <c r="AI116" s="939"/>
      <c r="AJ116" s="939"/>
      <c r="AK116" s="940"/>
      <c r="AL116" s="42"/>
    </row>
    <row r="117" spans="1:43" s="22" customFormat="1" ht="24" customHeight="1">
      <c r="B117" s="921" t="s">
        <v>9</v>
      </c>
      <c r="C117" s="922"/>
      <c r="D117" s="922"/>
      <c r="E117" s="923"/>
      <c r="F117" s="924" t="s">
        <v>10</v>
      </c>
      <c r="G117" s="925"/>
      <c r="H117" s="925"/>
      <c r="I117" s="925"/>
      <c r="J117" s="926"/>
      <c r="K117" s="927"/>
      <c r="L117" s="928"/>
      <c r="M117" s="928"/>
      <c r="N117" s="928"/>
      <c r="O117" s="928"/>
      <c r="P117" s="928"/>
      <c r="Q117" s="928"/>
      <c r="R117" s="928"/>
      <c r="S117" s="928"/>
      <c r="T117" s="928"/>
      <c r="U117" s="928"/>
      <c r="V117" s="928"/>
      <c r="W117" s="928"/>
      <c r="X117" s="928"/>
      <c r="Y117" s="928"/>
      <c r="Z117" s="928"/>
      <c r="AA117" s="928"/>
      <c r="AB117" s="928"/>
      <c r="AC117" s="928"/>
      <c r="AD117" s="928"/>
      <c r="AE117" s="928"/>
      <c r="AF117" s="928"/>
      <c r="AG117" s="928"/>
      <c r="AH117" s="928"/>
      <c r="AI117" s="928"/>
      <c r="AJ117" s="928"/>
      <c r="AK117" s="929"/>
    </row>
    <row r="118" spans="1:43" s="18" customFormat="1" ht="24" customHeight="1">
      <c r="B118" s="45"/>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row>
    <row r="119" spans="1:43" s="18" customFormat="1" ht="12" customHeight="1">
      <c r="B119" s="14" t="s">
        <v>5</v>
      </c>
      <c r="C119" s="14"/>
      <c r="D119" s="14"/>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row>
    <row r="120" spans="1:43" s="18" customFormat="1" ht="12" customHeight="1">
      <c r="B120" s="14" t="s">
        <v>207</v>
      </c>
      <c r="D120" s="14"/>
      <c r="E120" s="46"/>
      <c r="F120" s="46"/>
      <c r="G120" s="46"/>
      <c r="H120" s="46"/>
      <c r="I120" s="46"/>
      <c r="J120" s="789" t="s">
        <v>716</v>
      </c>
      <c r="K120" s="790"/>
      <c r="L120" s="790"/>
      <c r="M120" s="790"/>
      <c r="N120" s="790"/>
      <c r="O120" s="790"/>
      <c r="P120" s="790"/>
      <c r="Q120" s="790"/>
      <c r="R120" s="790"/>
      <c r="S120" s="790"/>
      <c r="T120" s="790"/>
      <c r="U120" s="790"/>
      <c r="V120" s="790"/>
      <c r="W120" s="790"/>
      <c r="X120" s="790"/>
      <c r="Y120" s="790"/>
      <c r="Z120" s="790"/>
      <c r="AA120" s="790"/>
      <c r="AB120" s="790"/>
      <c r="AC120" s="790"/>
      <c r="AD120" s="790"/>
      <c r="AE120" s="790"/>
      <c r="AF120" s="790"/>
      <c r="AG120" s="790"/>
      <c r="AH120" s="790"/>
      <c r="AI120" s="790"/>
      <c r="AJ120" s="790"/>
      <c r="AK120" s="790"/>
    </row>
    <row r="121" spans="1:43" s="18" customFormat="1" ht="12" customHeight="1">
      <c r="B121" s="14" t="s">
        <v>208</v>
      </c>
      <c r="D121" s="14"/>
      <c r="E121" s="46"/>
      <c r="F121" s="46"/>
      <c r="G121" s="46"/>
      <c r="H121" s="46"/>
      <c r="I121" s="46"/>
      <c r="J121" s="789" t="s">
        <v>717</v>
      </c>
      <c r="K121" s="790"/>
      <c r="L121" s="790"/>
      <c r="M121" s="790"/>
      <c r="N121" s="790"/>
      <c r="O121" s="790"/>
      <c r="P121" s="790"/>
      <c r="Q121" s="790"/>
      <c r="R121" s="790"/>
      <c r="S121" s="790"/>
      <c r="T121" s="790"/>
      <c r="U121" s="790"/>
      <c r="V121" s="790"/>
      <c r="W121" s="790"/>
      <c r="X121" s="790"/>
      <c r="Y121" s="790"/>
      <c r="Z121" s="790"/>
      <c r="AA121" s="790"/>
      <c r="AB121" s="790"/>
      <c r="AC121" s="790"/>
      <c r="AD121" s="790"/>
      <c r="AE121" s="790"/>
      <c r="AF121" s="790"/>
      <c r="AG121" s="790"/>
      <c r="AH121" s="790"/>
      <c r="AI121" s="790"/>
      <c r="AJ121" s="790"/>
      <c r="AK121" s="790"/>
    </row>
    <row r="122" spans="1:43" s="18" customFormat="1" ht="12" customHeight="1">
      <c r="B122" s="14" t="s">
        <v>209</v>
      </c>
      <c r="D122" s="14"/>
      <c r="E122" s="46"/>
      <c r="F122" s="46"/>
      <c r="G122" s="46"/>
      <c r="H122" s="46"/>
      <c r="I122" s="46"/>
      <c r="J122" s="789" t="s">
        <v>214</v>
      </c>
      <c r="K122" s="790"/>
      <c r="L122" s="790"/>
      <c r="M122" s="790"/>
      <c r="N122" s="790"/>
      <c r="O122" s="790"/>
      <c r="P122" s="790"/>
      <c r="Q122" s="790"/>
      <c r="R122" s="790"/>
      <c r="S122" s="790"/>
      <c r="T122" s="790"/>
      <c r="U122" s="790"/>
      <c r="V122" s="790"/>
      <c r="W122" s="790"/>
      <c r="X122" s="790"/>
      <c r="Y122" s="790"/>
      <c r="Z122" s="790"/>
      <c r="AA122" s="790"/>
      <c r="AB122" s="790"/>
      <c r="AC122" s="790"/>
      <c r="AD122" s="790"/>
      <c r="AE122" s="790"/>
      <c r="AF122" s="790"/>
      <c r="AG122" s="790"/>
      <c r="AH122" s="790"/>
      <c r="AI122" s="790"/>
      <c r="AJ122" s="790"/>
      <c r="AK122" s="790"/>
    </row>
    <row r="123" spans="1:43" s="18" customFormat="1" ht="12" customHeight="1">
      <c r="B123" s="14" t="s">
        <v>210</v>
      </c>
      <c r="D123" s="14"/>
      <c r="E123" s="46"/>
      <c r="F123" s="46"/>
      <c r="G123" s="46"/>
      <c r="H123" s="46"/>
      <c r="I123" s="46"/>
      <c r="J123" s="789" t="s">
        <v>718</v>
      </c>
      <c r="K123" s="790"/>
      <c r="L123" s="790"/>
      <c r="M123" s="790"/>
      <c r="N123" s="790"/>
      <c r="O123" s="790"/>
      <c r="P123" s="790"/>
      <c r="Q123" s="790"/>
      <c r="R123" s="790"/>
      <c r="S123" s="790"/>
      <c r="T123" s="790"/>
      <c r="U123" s="790"/>
      <c r="V123" s="790"/>
      <c r="W123" s="790"/>
      <c r="X123" s="790"/>
      <c r="Y123" s="790"/>
      <c r="Z123" s="790"/>
      <c r="AA123" s="790"/>
      <c r="AB123" s="790"/>
      <c r="AC123" s="790"/>
      <c r="AD123" s="790"/>
      <c r="AE123" s="790"/>
      <c r="AF123" s="790"/>
      <c r="AG123" s="790"/>
      <c r="AH123" s="790"/>
      <c r="AI123" s="790"/>
      <c r="AJ123" s="790"/>
      <c r="AK123" s="790"/>
    </row>
    <row r="124" spans="1:43" s="18" customFormat="1" ht="12" customHeight="1">
      <c r="B124" s="14" t="s">
        <v>211</v>
      </c>
      <c r="D124" s="14"/>
      <c r="E124" s="46"/>
      <c r="F124" s="46"/>
      <c r="G124" s="46"/>
      <c r="H124" s="46"/>
      <c r="I124" s="46"/>
      <c r="J124" s="789" t="s">
        <v>719</v>
      </c>
      <c r="K124" s="790"/>
      <c r="L124" s="790"/>
      <c r="M124" s="790"/>
      <c r="N124" s="790"/>
      <c r="O124" s="790"/>
      <c r="P124" s="790"/>
      <c r="Q124" s="790"/>
      <c r="R124" s="790"/>
      <c r="S124" s="790"/>
      <c r="T124" s="790"/>
      <c r="U124" s="790"/>
      <c r="V124" s="790"/>
      <c r="W124" s="790"/>
      <c r="X124" s="790"/>
      <c r="Y124" s="790"/>
      <c r="Z124" s="790"/>
      <c r="AA124" s="790"/>
      <c r="AB124" s="790"/>
      <c r="AC124" s="790"/>
      <c r="AD124" s="790"/>
      <c r="AE124" s="790"/>
      <c r="AF124" s="790"/>
      <c r="AG124" s="790"/>
      <c r="AH124" s="790"/>
      <c r="AI124" s="790"/>
      <c r="AJ124" s="790"/>
      <c r="AK124" s="790"/>
    </row>
    <row r="125" spans="1:43" s="18" customFormat="1" ht="12" customHeight="1">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row>
    <row r="126" spans="1:43" s="18" customFormat="1" ht="12" customHeight="1">
      <c r="B126" s="14"/>
      <c r="C126" s="14"/>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row>
    <row r="127" spans="1:43" s="18" customFormat="1" ht="12" customHeight="1">
      <c r="B127" s="14"/>
      <c r="C127" s="14"/>
      <c r="D127" s="14"/>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row>
    <row r="128" spans="1:43" s="18" customFormat="1" ht="12" customHeight="1">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row>
    <row r="129" spans="2:37" s="18" customFormat="1" ht="12" customHeight="1">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row>
    <row r="130" spans="2:37" s="18" customFormat="1" ht="12" customHeight="1">
      <c r="B130" s="14"/>
      <c r="C130" s="14"/>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row>
    <row r="131" spans="2:37" s="18" customFormat="1" ht="12" customHeight="1">
      <c r="B131" s="14"/>
      <c r="C131" s="4"/>
      <c r="D131" s="4"/>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row>
    <row r="132" spans="2:37" s="18" customFormat="1" ht="18" customHeight="1"/>
    <row r="133" spans="2:37" s="18" customFormat="1" ht="18" customHeight="1"/>
    <row r="134" spans="2:37" s="18" customFormat="1" ht="18" customHeight="1"/>
    <row r="135" spans="2:37" s="18" customFormat="1" ht="18" customHeight="1"/>
    <row r="136" spans="2:37" s="18" customFormat="1" ht="18" customHeight="1"/>
    <row r="137" spans="2:37" s="18" customFormat="1" ht="18" customHeight="1"/>
    <row r="138" spans="2:37" s="18" customFormat="1" ht="18" customHeight="1"/>
  </sheetData>
  <mergeCells count="291">
    <mergeCell ref="F8:W8"/>
    <mergeCell ref="B108:F109"/>
    <mergeCell ref="G108:K108"/>
    <mergeCell ref="L108:AK108"/>
    <mergeCell ref="G109:K109"/>
    <mergeCell ref="L109:AK109"/>
    <mergeCell ref="B19:B20"/>
    <mergeCell ref="C19:Q19"/>
    <mergeCell ref="D20:H20"/>
    <mergeCell ref="I20:Q20"/>
    <mergeCell ref="F14:H16"/>
    <mergeCell ref="L106:AK106"/>
    <mergeCell ref="J107:K107"/>
    <mergeCell ref="L107:P107"/>
    <mergeCell ref="Q107:AK107"/>
    <mergeCell ref="G103:I103"/>
    <mergeCell ref="J103:N103"/>
    <mergeCell ref="C24:AK24"/>
    <mergeCell ref="C25:AK25"/>
    <mergeCell ref="I27:W27"/>
    <mergeCell ref="C27:H27"/>
    <mergeCell ref="B22:B23"/>
    <mergeCell ref="I22:Q22"/>
    <mergeCell ref="C29:H31"/>
    <mergeCell ref="W103:AK103"/>
    <mergeCell ref="B104:F107"/>
    <mergeCell ref="G104:K104"/>
    <mergeCell ref="L104:AK104"/>
    <mergeCell ref="G105:I107"/>
    <mergeCell ref="J105:K105"/>
    <mergeCell ref="L105:AK105"/>
    <mergeCell ref="J106:K106"/>
    <mergeCell ref="B4:J4"/>
    <mergeCell ref="L4:P4"/>
    <mergeCell ref="Q4:AJ4"/>
    <mergeCell ref="B99:F100"/>
    <mergeCell ref="G99:AK100"/>
    <mergeCell ref="B8:E16"/>
    <mergeCell ref="R22:Z22"/>
    <mergeCell ref="AA22:AI22"/>
    <mergeCell ref="I23:Q23"/>
    <mergeCell ref="R23:Z23"/>
    <mergeCell ref="AA23:AI23"/>
    <mergeCell ref="C22:H23"/>
    <mergeCell ref="C37:AK37"/>
    <mergeCell ref="AF39:AK39"/>
    <mergeCell ref="B29:B31"/>
    <mergeCell ref="S30:W31"/>
    <mergeCell ref="B117:E117"/>
    <mergeCell ref="F117:J117"/>
    <mergeCell ref="K117:AK117"/>
    <mergeCell ref="M113:S113"/>
    <mergeCell ref="T113:V113"/>
    <mergeCell ref="V115:AK115"/>
    <mergeCell ref="L116:AK116"/>
    <mergeCell ref="F112:G114"/>
    <mergeCell ref="H112:J112"/>
    <mergeCell ref="H113:J114"/>
    <mergeCell ref="K112:AK112"/>
    <mergeCell ref="K113:L113"/>
    <mergeCell ref="B112:E114"/>
    <mergeCell ref="B115:E116"/>
    <mergeCell ref="F115:J116"/>
    <mergeCell ref="K115:L115"/>
    <mergeCell ref="M115:S115"/>
    <mergeCell ref="T115:U115"/>
    <mergeCell ref="W113:AD113"/>
    <mergeCell ref="AE113:AF113"/>
    <mergeCell ref="AG113:AK113"/>
    <mergeCell ref="K114:L114"/>
    <mergeCell ref="M114:AK114"/>
    <mergeCell ref="J29:R29"/>
    <mergeCell ref="C34:H36"/>
    <mergeCell ref="B34:B36"/>
    <mergeCell ref="I34:AC34"/>
    <mergeCell ref="C46:AK46"/>
    <mergeCell ref="C47:AK47"/>
    <mergeCell ref="C32:AK32"/>
    <mergeCell ref="J36:AC36"/>
    <mergeCell ref="J35:AC35"/>
    <mergeCell ref="B39:B45"/>
    <mergeCell ref="C39:H45"/>
    <mergeCell ref="I40:I41"/>
    <mergeCell ref="K41:L41"/>
    <mergeCell ref="K40:L40"/>
    <mergeCell ref="K42:L42"/>
    <mergeCell ref="U39:AE39"/>
    <mergeCell ref="M39:T39"/>
    <mergeCell ref="J39:L39"/>
    <mergeCell ref="U40:AE41"/>
    <mergeCell ref="M40:T41"/>
    <mergeCell ref="I44:I45"/>
    <mergeCell ref="I42:I43"/>
    <mergeCell ref="K43:L43"/>
    <mergeCell ref="K44:L44"/>
    <mergeCell ref="U44:AE45"/>
    <mergeCell ref="U42:AE43"/>
    <mergeCell ref="M44:T45"/>
    <mergeCell ref="M42:T43"/>
    <mergeCell ref="K54:L54"/>
    <mergeCell ref="N54:O54"/>
    <mergeCell ref="Q54:R54"/>
    <mergeCell ref="I53:I54"/>
    <mergeCell ref="K53:L53"/>
    <mergeCell ref="N53:O53"/>
    <mergeCell ref="Q53:R53"/>
    <mergeCell ref="S53:X54"/>
    <mergeCell ref="AD50:AK50"/>
    <mergeCell ref="M50:R50"/>
    <mergeCell ref="S50:X50"/>
    <mergeCell ref="Y50:AC50"/>
    <mergeCell ref="J50:L50"/>
    <mergeCell ref="K51:L51"/>
    <mergeCell ref="N51:O51"/>
    <mergeCell ref="Q51:R51"/>
    <mergeCell ref="I51:I52"/>
    <mergeCell ref="S51:X52"/>
    <mergeCell ref="Y51:AC52"/>
    <mergeCell ref="AD51:AK52"/>
    <mergeCell ref="K52:L52"/>
    <mergeCell ref="N52:O52"/>
    <mergeCell ref="Q52:R52"/>
    <mergeCell ref="I57:I58"/>
    <mergeCell ref="K57:L57"/>
    <mergeCell ref="N57:O57"/>
    <mergeCell ref="Q57:R57"/>
    <mergeCell ref="S57:X58"/>
    <mergeCell ref="Y55:AC56"/>
    <mergeCell ref="Q58:R58"/>
    <mergeCell ref="AD55:AK56"/>
    <mergeCell ref="K56:L56"/>
    <mergeCell ref="N56:O56"/>
    <mergeCell ref="Q56:R56"/>
    <mergeCell ref="I55:I56"/>
    <mergeCell ref="K55:L55"/>
    <mergeCell ref="N55:O55"/>
    <mergeCell ref="Q55:R55"/>
    <mergeCell ref="S55:X56"/>
    <mergeCell ref="B50:B70"/>
    <mergeCell ref="C50:H70"/>
    <mergeCell ref="C73:AK73"/>
    <mergeCell ref="I77:I78"/>
    <mergeCell ref="K77:L77"/>
    <mergeCell ref="X77:AC78"/>
    <mergeCell ref="M77:W78"/>
    <mergeCell ref="K78:L78"/>
    <mergeCell ref="J76:L76"/>
    <mergeCell ref="M76:W76"/>
    <mergeCell ref="X76:AC76"/>
    <mergeCell ref="AD59:AK60"/>
    <mergeCell ref="K60:L60"/>
    <mergeCell ref="N60:O60"/>
    <mergeCell ref="Q60:R60"/>
    <mergeCell ref="I59:I60"/>
    <mergeCell ref="K59:L59"/>
    <mergeCell ref="N59:O59"/>
    <mergeCell ref="Q59:R59"/>
    <mergeCell ref="S59:X60"/>
    <mergeCell ref="Y57:AC58"/>
    <mergeCell ref="AD57:AK58"/>
    <mergeCell ref="K58:L58"/>
    <mergeCell ref="N58:O58"/>
    <mergeCell ref="K64:L64"/>
    <mergeCell ref="N64:O64"/>
    <mergeCell ref="Q64:R64"/>
    <mergeCell ref="C71:AK71"/>
    <mergeCell ref="C72:AK72"/>
    <mergeCell ref="Y69:AC70"/>
    <mergeCell ref="AD67:AK68"/>
    <mergeCell ref="K68:L68"/>
    <mergeCell ref="N68:O68"/>
    <mergeCell ref="Q68:R68"/>
    <mergeCell ref="I67:I68"/>
    <mergeCell ref="K67:L67"/>
    <mergeCell ref="N67:O67"/>
    <mergeCell ref="Q67:R67"/>
    <mergeCell ref="S67:X68"/>
    <mergeCell ref="AD69:AK70"/>
    <mergeCell ref="K70:L70"/>
    <mergeCell ref="N70:O70"/>
    <mergeCell ref="Q70:R70"/>
    <mergeCell ref="I69:I70"/>
    <mergeCell ref="K69:L69"/>
    <mergeCell ref="N69:O69"/>
    <mergeCell ref="Q69:R69"/>
    <mergeCell ref="M85:W86"/>
    <mergeCell ref="X85:AC86"/>
    <mergeCell ref="K86:L86"/>
    <mergeCell ref="I83:I84"/>
    <mergeCell ref="K83:L83"/>
    <mergeCell ref="M83:W84"/>
    <mergeCell ref="X83:AC84"/>
    <mergeCell ref="K84:L84"/>
    <mergeCell ref="I81:I82"/>
    <mergeCell ref="K81:L81"/>
    <mergeCell ref="AE8:AK8"/>
    <mergeCell ref="X8:AD8"/>
    <mergeCell ref="AH14:AK14"/>
    <mergeCell ref="AH11:AK11"/>
    <mergeCell ref="AH10:AK10"/>
    <mergeCell ref="AH9:AK9"/>
    <mergeCell ref="N65:O65"/>
    <mergeCell ref="Q65:R65"/>
    <mergeCell ref="S65:X66"/>
    <mergeCell ref="Y65:AC66"/>
    <mergeCell ref="AD65:AK66"/>
    <mergeCell ref="N66:O66"/>
    <mergeCell ref="Q66:R66"/>
    <mergeCell ref="AD63:AK64"/>
    <mergeCell ref="Y53:AC54"/>
    <mergeCell ref="AD53:AK54"/>
    <mergeCell ref="C48:AK48"/>
    <mergeCell ref="K45:L45"/>
    <mergeCell ref="AF40:AK41"/>
    <mergeCell ref="AF42:AK43"/>
    <mergeCell ref="AF44:AK45"/>
    <mergeCell ref="S29:W29"/>
    <mergeCell ref="J31:R31"/>
    <mergeCell ref="J30:R30"/>
    <mergeCell ref="B76:B96"/>
    <mergeCell ref="I93:I94"/>
    <mergeCell ref="K93:L93"/>
    <mergeCell ref="M93:W94"/>
    <mergeCell ref="X93:AC94"/>
    <mergeCell ref="K94:L94"/>
    <mergeCell ref="I91:I92"/>
    <mergeCell ref="K91:L91"/>
    <mergeCell ref="M91:W92"/>
    <mergeCell ref="X91:AC92"/>
    <mergeCell ref="K92:L92"/>
    <mergeCell ref="I89:I90"/>
    <mergeCell ref="K89:L89"/>
    <mergeCell ref="M89:W90"/>
    <mergeCell ref="X89:AC90"/>
    <mergeCell ref="K90:L90"/>
    <mergeCell ref="I95:I96"/>
    <mergeCell ref="K95:L95"/>
    <mergeCell ref="M95:W96"/>
    <mergeCell ref="M79:W80"/>
    <mergeCell ref="X79:AC80"/>
    <mergeCell ref="K80:L80"/>
    <mergeCell ref="I85:I86"/>
    <mergeCell ref="K85:L85"/>
    <mergeCell ref="Q61:R61"/>
    <mergeCell ref="S61:X62"/>
    <mergeCell ref="Y61:AC62"/>
    <mergeCell ref="AD61:AK62"/>
    <mergeCell ref="K62:L62"/>
    <mergeCell ref="N62:O62"/>
    <mergeCell ref="Q62:R62"/>
    <mergeCell ref="J120:AK120"/>
    <mergeCell ref="F9:H10"/>
    <mergeCell ref="F11:H12"/>
    <mergeCell ref="F13:H13"/>
    <mergeCell ref="I65:I66"/>
    <mergeCell ref="K65:L65"/>
    <mergeCell ref="I63:I64"/>
    <mergeCell ref="K63:L63"/>
    <mergeCell ref="N63:O63"/>
    <mergeCell ref="Q63:R63"/>
    <mergeCell ref="S63:X64"/>
    <mergeCell ref="Y63:AC64"/>
    <mergeCell ref="S69:X70"/>
    <mergeCell ref="Y67:AC68"/>
    <mergeCell ref="K66:L66"/>
    <mergeCell ref="I61:I62"/>
    <mergeCell ref="K61:L61"/>
    <mergeCell ref="J121:AK121"/>
    <mergeCell ref="J122:AK122"/>
    <mergeCell ref="J123:AK123"/>
    <mergeCell ref="J124:AK124"/>
    <mergeCell ref="AH15:AK15"/>
    <mergeCell ref="C97:AK97"/>
    <mergeCell ref="B103:F103"/>
    <mergeCell ref="X95:AC96"/>
    <mergeCell ref="K96:L96"/>
    <mergeCell ref="C76:H96"/>
    <mergeCell ref="M81:W82"/>
    <mergeCell ref="O103:P103"/>
    <mergeCell ref="Q103:V103"/>
    <mergeCell ref="I87:I88"/>
    <mergeCell ref="K87:L87"/>
    <mergeCell ref="M87:W88"/>
    <mergeCell ref="X87:AC88"/>
    <mergeCell ref="K88:L88"/>
    <mergeCell ref="X81:AC82"/>
    <mergeCell ref="K82:L82"/>
    <mergeCell ref="I79:I80"/>
    <mergeCell ref="K79:L79"/>
    <mergeCell ref="Y59:AC60"/>
    <mergeCell ref="N61:O61"/>
  </mergeCells>
  <phoneticPr fontId="4"/>
  <conditionalFormatting sqref="M115">
    <cfRule type="cellIs" dxfId="201" priority="43" operator="equal">
      <formula>""</formula>
    </cfRule>
  </conditionalFormatting>
  <conditionalFormatting sqref="V115:AK115">
    <cfRule type="cellIs" dxfId="200" priority="42" operator="equal">
      <formula>""</formula>
    </cfRule>
  </conditionalFormatting>
  <conditionalFormatting sqref="L104:AK104">
    <cfRule type="cellIs" dxfId="199" priority="33" operator="equal">
      <formula>""</formula>
    </cfRule>
  </conditionalFormatting>
  <conditionalFormatting sqref="L108:AK108">
    <cfRule type="cellIs" dxfId="198" priority="32" operator="equal">
      <formula>""</formula>
    </cfRule>
  </conditionalFormatting>
  <conditionalFormatting sqref="L109:AK109">
    <cfRule type="cellIs" dxfId="197" priority="31" operator="equal">
      <formula>""</formula>
    </cfRule>
  </conditionalFormatting>
  <conditionalFormatting sqref="I23:AI23">
    <cfRule type="expression" dxfId="196" priority="16">
      <formula>COUNTIF($I$11:$I$13,"■")&gt;0</formula>
    </cfRule>
  </conditionalFormatting>
  <conditionalFormatting sqref="I27:W27">
    <cfRule type="expression" dxfId="195" priority="15">
      <formula>OR(COUNTIF($I$10:$I$12,"■")&gt;0,$I$15="■")</formula>
    </cfRule>
  </conditionalFormatting>
  <conditionalFormatting sqref="I29:W31">
    <cfRule type="expression" dxfId="194" priority="14">
      <formula>COUNTIF($I$11:$I$13,"■")+COUNTIF($I$15:$I$16,"■")&gt;0</formula>
    </cfRule>
  </conditionalFormatting>
  <conditionalFormatting sqref="R23:AI23">
    <cfRule type="expression" dxfId="193" priority="12">
      <formula>OR($I$10="■",COUNTIF($I$15:$I$16,"■")&gt;0)</formula>
    </cfRule>
  </conditionalFormatting>
  <conditionalFormatting sqref="I35:AC36">
    <cfRule type="expression" dxfId="192" priority="11">
      <formula>OR($I$9="■",COUNTIF($I$11:$I$16,"■")&gt;0)</formula>
    </cfRule>
  </conditionalFormatting>
  <conditionalFormatting sqref="I40:AK45">
    <cfRule type="expression" dxfId="191" priority="10">
      <formula>OR(AND($I$11="■",$I$12="□"),$I$13="■",$I$16="■")</formula>
    </cfRule>
  </conditionalFormatting>
  <conditionalFormatting sqref="I77:AC96 I67:AK70 I51:AK60">
    <cfRule type="expression" dxfId="190" priority="9">
      <formula>OR(AND($I$11="□",$I$12="■"),$I$13="■",$I$16="■")</formula>
    </cfRule>
  </conditionalFormatting>
  <conditionalFormatting sqref="Y51:AC59 Y67:AC70 Y61:AC65">
    <cfRule type="expression" dxfId="189" priority="8">
      <formula>OR($M51="■",$P52="■")</formula>
    </cfRule>
  </conditionalFormatting>
  <conditionalFormatting sqref="I9:AK16">
    <cfRule type="expression" dxfId="188" priority="7">
      <formula>$AO9=""</formula>
    </cfRule>
  </conditionalFormatting>
  <conditionalFormatting sqref="I61:AK66">
    <cfRule type="expression" dxfId="187" priority="6">
      <formula>OR(AND($I$11="□",$I$12="■"),$I$13="■",$I$16="■")</formula>
    </cfRule>
  </conditionalFormatting>
  <conditionalFormatting sqref="Y60:AC60">
    <cfRule type="expression" dxfId="186" priority="48">
      <formula>OR($M60="■",#REF!="■")</formula>
    </cfRule>
  </conditionalFormatting>
  <conditionalFormatting sqref="Y66:AC66">
    <cfRule type="expression" dxfId="185" priority="50">
      <formula>OR($M66="■",#REF!="■")</formula>
    </cfRule>
  </conditionalFormatting>
  <conditionalFormatting sqref="AF40:AK45">
    <cfRule type="expression" dxfId="184" priority="2">
      <formula>$J41="■"</formula>
    </cfRule>
  </conditionalFormatting>
  <dataValidations xWindow="802" yWindow="512" count="13">
    <dataValidation allowBlank="1" showInputMessage="1" sqref="M115:S115" xr:uid="{00000000-0002-0000-0200-000000000000}"/>
    <dataValidation type="list" allowBlank="1" showInputMessage="1" showErrorMessage="1" sqref="K116 I35:I36 AF40:AK45" xr:uid="{00000000-0002-0000-0200-000001000000}">
      <formula1>"□,■"</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AA23:AI23" xr:uid="{00000000-0002-0000-0200-000002000000}">
      <formula1>AO24</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R23:Z23" xr:uid="{00000000-0002-0000-0200-000003000000}">
      <formula1>AO23</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I23:Q23" xr:uid="{00000000-0002-0000-0200-000004000000}">
      <formula1>AO22</formula1>
    </dataValidation>
    <dataValidation type="list" allowBlank="1" showInputMessage="1" showErrorMessage="1" sqref="I29" xr:uid="{00000000-0002-0000-0200-000005000000}">
      <formula1>$AN$29:$AO$29</formula1>
    </dataValidation>
    <dataValidation type="list" allowBlank="1" showInputMessage="1" showErrorMessage="1" sqref="I30" xr:uid="{00000000-0002-0000-0200-000006000000}">
      <formula1>$AN$30:$AO$30</formula1>
    </dataValidation>
    <dataValidation type="list" allowBlank="1" showInputMessage="1" showErrorMessage="1" sqref="I31" xr:uid="{00000000-0002-0000-0200-000007000000}">
      <formula1>$AN$31:$AO$31</formula1>
    </dataValidation>
    <dataValidation type="list" allowBlank="1" showInputMessage="1" showErrorMessage="1" sqref="J40:J45 I9:I16 J77:J96 J51:J70" xr:uid="{00000000-0002-0000-0200-000008000000}">
      <formula1>$AN9:$AO9</formula1>
    </dataValidation>
    <dataValidation type="list" allowBlank="1" showInputMessage="1" showErrorMessage="1" sqref="M51:M70" xr:uid="{00000000-0002-0000-0200-000009000000}">
      <formula1>$AP51:$AQ51</formula1>
    </dataValidation>
    <dataValidation type="list" allowBlank="1" showInputMessage="1" showErrorMessage="1" sqref="P51:P70" xr:uid="{00000000-0002-0000-0200-00000A000000}">
      <formula1>$AR51:$AS51</formula1>
    </dataValidation>
    <dataValidation type="textLength" operator="lessThanOrEqual" allowBlank="1" showInputMessage="1" showErrorMessage="1" error="20文字以内で記入してください" sqref="AD51:AK70" xr:uid="{00000000-0002-0000-0200-00000B000000}">
      <formula1>20</formula1>
    </dataValidation>
    <dataValidation operator="greaterThanOrEqual" allowBlank="1" showInputMessage="1" showErrorMessage="1" error="数値のみを入力してください" sqref="Y51:AC70" xr:uid="{00000000-0002-0000-0200-00000C000000}"/>
  </dataValidations>
  <printOptions horizontalCentered="1"/>
  <pageMargins left="0" right="0" top="0.19685039370078741" bottom="0.19685039370078741" header="0.31496062992125984" footer="0.11811023622047245"/>
  <pageSetup paperSize="9" scale="73" fitToHeight="0" orientation="portrait" r:id="rId1"/>
  <headerFooter>
    <oddFooter>&amp;C&amp;"Meiryo UI,標準"&amp;9&amp;D_&amp;T　&amp;F　&amp;P/&amp;N</oddFooter>
  </headerFooter>
  <rowBreaks count="1" manualBreakCount="1">
    <brk id="74" max="37" man="1"/>
  </rowBreaks>
  <drawing r:id="rId2"/>
  <extLst>
    <ext xmlns:x14="http://schemas.microsoft.com/office/spreadsheetml/2009/9/main" uri="{78C0D931-6437-407d-A8EE-F0AAD7539E65}">
      <x14:conditionalFormattings>
        <x14:conditionalFormatting xmlns:xm="http://schemas.microsoft.com/office/excel/2006/main">
          <x14:cfRule type="expression" priority="254" id="{89EDCC47-BF7E-4531-95E6-45318231341D}">
            <xm:f>COUNTIF('【選択必須】サービス個別(Wide接続) ①～⑪'!$F$9:$F$17,"■")&gt;0</xm:f>
            <x14:dxf>
              <fill>
                <patternFill>
                  <bgColor theme="0" tint="-0.14996795556505021"/>
                </patternFill>
              </fill>
            </x14:dxf>
          </x14:cfRule>
          <xm:sqref>A1:AL111 A112:E114 H112:AL114 A115:AL119 A125:AL125 A120:B124 D120:AL124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9" tint="0.39997558519241921"/>
    <pageSetUpPr fitToPage="1"/>
  </sheetPr>
  <dimension ref="A1:BB126"/>
  <sheetViews>
    <sheetView showGridLines="0" view="pageBreakPreview" zoomScale="85" zoomScaleNormal="100" zoomScaleSheetLayoutView="85" workbookViewId="0"/>
  </sheetViews>
  <sheetFormatPr defaultColWidth="3.6328125" defaultRowHeight="18" customHeight="1"/>
  <cols>
    <col min="1" max="39" width="3.6328125" style="18"/>
    <col min="40" max="52" width="3.6328125" style="18" hidden="1" customWidth="1"/>
    <col min="53" max="16384" width="3.6328125" style="18"/>
  </cols>
  <sheetData>
    <row r="1" spans="2:53" s="24" customFormat="1" ht="9.9" customHeight="1">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2:53" s="24" customFormat="1" ht="16">
      <c r="B2" s="3" t="s">
        <v>560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2:53" s="24" customFormat="1" ht="9.9"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t="s">
        <v>229</v>
      </c>
      <c r="AO3" s="4" t="s">
        <v>230</v>
      </c>
      <c r="AP3" s="4" t="s">
        <v>230</v>
      </c>
      <c r="AQ3" s="4" t="s">
        <v>230</v>
      </c>
      <c r="AR3" s="4" t="s">
        <v>230</v>
      </c>
      <c r="AS3" s="4" t="s">
        <v>230</v>
      </c>
      <c r="AT3" s="4" t="s">
        <v>230</v>
      </c>
      <c r="AU3" s="4" t="s">
        <v>230</v>
      </c>
      <c r="AV3" s="4" t="s">
        <v>230</v>
      </c>
      <c r="AW3" s="4" t="s">
        <v>230</v>
      </c>
      <c r="AX3" s="4" t="s">
        <v>230</v>
      </c>
      <c r="AY3" s="4" t="s">
        <v>230</v>
      </c>
      <c r="AZ3" s="126" t="s">
        <v>231</v>
      </c>
    </row>
    <row r="4" spans="2:53" s="5" customFormat="1" ht="30.75" customHeight="1">
      <c r="B4" s="981" t="s">
        <v>0</v>
      </c>
      <c r="C4" s="981"/>
      <c r="D4" s="981"/>
      <c r="E4" s="981"/>
      <c r="F4" s="981"/>
      <c r="G4" s="981"/>
      <c r="H4" s="981"/>
      <c r="I4" s="981"/>
      <c r="J4" s="981"/>
      <c r="K4" s="12" t="s">
        <v>232</v>
      </c>
      <c r="L4" s="982" t="s">
        <v>233</v>
      </c>
      <c r="M4" s="982"/>
      <c r="N4" s="982"/>
      <c r="O4" s="982"/>
      <c r="P4" s="982"/>
      <c r="Q4" s="983" t="s">
        <v>234</v>
      </c>
      <c r="R4" s="983"/>
      <c r="S4" s="983"/>
      <c r="T4" s="983"/>
      <c r="U4" s="983"/>
      <c r="V4" s="983"/>
      <c r="W4" s="983"/>
      <c r="X4" s="983"/>
      <c r="Y4" s="983"/>
      <c r="Z4" s="983"/>
      <c r="AA4" s="983"/>
      <c r="AB4" s="983"/>
      <c r="AC4" s="983"/>
      <c r="AD4" s="983"/>
      <c r="AE4" s="983"/>
      <c r="AF4" s="983"/>
      <c r="AG4" s="983"/>
      <c r="AH4" s="983"/>
      <c r="AI4" s="983"/>
      <c r="AJ4" s="983"/>
      <c r="AK4" s="12" t="s">
        <v>235</v>
      </c>
      <c r="AL4" s="6"/>
      <c r="AM4" s="6"/>
      <c r="AN4" s="6"/>
      <c r="AO4" s="6"/>
      <c r="AP4" s="6"/>
      <c r="AQ4" s="6"/>
      <c r="AR4" s="6"/>
      <c r="AS4" s="6" t="s">
        <v>193</v>
      </c>
      <c r="AT4" s="6"/>
      <c r="AU4" s="6"/>
    </row>
    <row r="5" spans="2:53" s="5" customFormat="1" ht="9.9"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6"/>
      <c r="AL5" s="6"/>
      <c r="AM5" s="6"/>
      <c r="AN5" s="6"/>
      <c r="AO5" s="6"/>
      <c r="AP5" s="6"/>
      <c r="AQ5" s="6"/>
      <c r="AR5" s="6"/>
      <c r="AS5" s="6"/>
      <c r="AT5" s="6"/>
      <c r="AU5" s="6"/>
    </row>
    <row r="6" spans="2:53" s="5" customFormat="1" ht="12" customHeight="1">
      <c r="B6" s="3"/>
      <c r="C6" s="4"/>
      <c r="D6" s="4"/>
      <c r="E6" s="4"/>
      <c r="F6" s="4"/>
      <c r="G6" s="4"/>
      <c r="H6" s="4"/>
      <c r="I6" s="4"/>
      <c r="J6" s="4"/>
      <c r="K6" s="4"/>
      <c r="L6" s="4"/>
      <c r="M6" s="4"/>
      <c r="N6" s="8"/>
      <c r="O6" s="9"/>
      <c r="P6" s="9"/>
      <c r="Q6" s="10"/>
      <c r="R6" s="10"/>
      <c r="S6" s="10"/>
      <c r="T6" s="10"/>
      <c r="U6" s="10"/>
      <c r="V6" s="10"/>
      <c r="W6" s="10"/>
      <c r="X6" s="10"/>
      <c r="Y6" s="10"/>
      <c r="Z6" s="10"/>
      <c r="AA6" s="10"/>
      <c r="AB6" s="10"/>
      <c r="AC6" s="10"/>
      <c r="AD6" s="10"/>
      <c r="AE6" s="10"/>
      <c r="AF6" s="10"/>
      <c r="AG6" s="10"/>
      <c r="AH6" s="10"/>
      <c r="AI6" s="10"/>
      <c r="AJ6" s="10"/>
      <c r="AK6" s="11" t="str">
        <f>'【選択必須】サービス個別(ATI接続)'!AK6</f>
        <v>2022/4/1　Ver2.8</v>
      </c>
      <c r="AL6" s="6"/>
      <c r="AM6" s="6"/>
      <c r="AN6" s="6"/>
      <c r="BA6" s="24"/>
    </row>
    <row r="7" spans="2:53" s="5" customFormat="1" ht="15" customHeight="1" thickBot="1">
      <c r="B7" s="49" t="s">
        <v>95</v>
      </c>
      <c r="C7" s="7"/>
      <c r="D7" s="7"/>
      <c r="E7" s="7"/>
      <c r="F7" s="7"/>
      <c r="G7" s="7"/>
      <c r="H7" s="7"/>
      <c r="I7" s="7"/>
      <c r="J7" s="7"/>
      <c r="K7" s="7"/>
      <c r="L7" s="7"/>
      <c r="M7" s="7"/>
      <c r="N7" s="7"/>
      <c r="O7" s="7"/>
      <c r="P7" s="7"/>
      <c r="Q7" s="195"/>
      <c r="R7" s="7"/>
      <c r="S7" s="195"/>
      <c r="T7" s="7"/>
      <c r="U7" s="7"/>
      <c r="V7" s="7"/>
      <c r="W7" s="7"/>
      <c r="X7" s="7"/>
      <c r="Y7" s="7"/>
      <c r="Z7" s="7"/>
      <c r="AA7" s="7"/>
      <c r="AB7" s="7"/>
      <c r="AC7" s="7"/>
      <c r="AD7" s="7"/>
      <c r="AE7" s="7"/>
      <c r="AF7" s="7"/>
      <c r="AG7" s="7"/>
      <c r="AH7" s="7"/>
      <c r="AI7" s="7"/>
      <c r="AJ7" s="7"/>
      <c r="AK7" s="6"/>
      <c r="AL7" s="6"/>
      <c r="AM7" s="6"/>
      <c r="AN7" s="6"/>
      <c r="AO7" s="6"/>
      <c r="AP7" s="6"/>
      <c r="AQ7" s="6"/>
      <c r="AR7" s="6"/>
      <c r="AS7" s="6"/>
      <c r="AT7" s="6"/>
      <c r="AU7" s="6"/>
      <c r="BA7" s="24"/>
    </row>
    <row r="8" spans="2:53" s="22" customFormat="1" ht="18" customHeight="1">
      <c r="B8" s="994" t="s">
        <v>6</v>
      </c>
      <c r="C8" s="995"/>
      <c r="D8" s="1021" t="s">
        <v>236</v>
      </c>
      <c r="E8" s="1022"/>
      <c r="F8" s="1022"/>
      <c r="G8" s="1022"/>
      <c r="H8" s="1022"/>
      <c r="I8" s="1022"/>
      <c r="J8" s="1022"/>
      <c r="K8" s="1022"/>
      <c r="L8" s="1023"/>
      <c r="M8" s="1021" t="s">
        <v>237</v>
      </c>
      <c r="N8" s="1022"/>
      <c r="O8" s="1022"/>
      <c r="P8" s="1022"/>
      <c r="Q8" s="1022"/>
      <c r="R8" s="1022"/>
      <c r="S8" s="1022"/>
      <c r="T8" s="1022"/>
      <c r="U8" s="1022"/>
      <c r="V8" s="1022"/>
      <c r="W8" s="1022"/>
      <c r="X8" s="1064"/>
      <c r="Y8" s="1022" t="s">
        <v>238</v>
      </c>
      <c r="Z8" s="1022"/>
      <c r="AA8" s="1022"/>
      <c r="AB8" s="1022"/>
      <c r="AC8" s="1022"/>
      <c r="AD8" s="1022"/>
      <c r="AE8" s="1022"/>
      <c r="AF8" s="1022"/>
      <c r="AG8" s="1022"/>
      <c r="AH8" s="1022"/>
      <c r="AI8" s="1022"/>
      <c r="AJ8" s="1022"/>
      <c r="AK8" s="1065"/>
      <c r="AN8" s="22" t="s">
        <v>622</v>
      </c>
      <c r="AO8" s="22" t="b">
        <f>COUNTIF(F15:F17,"=■")&gt;0</f>
        <v>0</v>
      </c>
    </row>
    <row r="9" spans="2:53" s="22" customFormat="1" ht="18" customHeight="1">
      <c r="B9" s="997"/>
      <c r="C9" s="998"/>
      <c r="D9" s="826" t="s">
        <v>127</v>
      </c>
      <c r="E9" s="827"/>
      <c r="F9" s="33" t="s">
        <v>4</v>
      </c>
      <c r="G9" s="1066" t="s">
        <v>239</v>
      </c>
      <c r="H9" s="1066"/>
      <c r="I9" s="1066"/>
      <c r="J9" s="1066"/>
      <c r="K9" s="1066"/>
      <c r="L9" s="1067"/>
      <c r="M9" s="196" t="s">
        <v>240</v>
      </c>
      <c r="N9" s="141" t="s">
        <v>241</v>
      </c>
      <c r="O9" s="141" t="s">
        <v>242</v>
      </c>
      <c r="P9" s="197" t="s">
        <v>243</v>
      </c>
      <c r="Q9" s="198" t="s">
        <v>244</v>
      </c>
      <c r="R9" s="198"/>
      <c r="S9" s="198" t="s">
        <v>245</v>
      </c>
      <c r="T9" s="197" t="s">
        <v>246</v>
      </c>
      <c r="U9" s="199" t="s">
        <v>247</v>
      </c>
      <c r="V9" s="197" t="s">
        <v>248</v>
      </c>
      <c r="W9" s="197" t="s">
        <v>626</v>
      </c>
      <c r="X9" s="200" t="s">
        <v>623</v>
      </c>
      <c r="Y9" s="201"/>
      <c r="Z9" s="191" t="s">
        <v>250</v>
      </c>
      <c r="AA9" s="191" t="s">
        <v>251</v>
      </c>
      <c r="AB9" s="191" t="s">
        <v>252</v>
      </c>
      <c r="AC9" s="265"/>
      <c r="AD9" s="191" t="s">
        <v>254</v>
      </c>
      <c r="AE9" s="191" t="s">
        <v>249</v>
      </c>
      <c r="AF9" s="191"/>
      <c r="AG9" s="141" t="s">
        <v>608</v>
      </c>
      <c r="AH9" s="191" t="s">
        <v>609</v>
      </c>
      <c r="AI9" s="1068" t="s">
        <v>257</v>
      </c>
      <c r="AJ9" s="1068"/>
      <c r="AK9" s="1069"/>
      <c r="AN9" s="22" t="s">
        <v>258</v>
      </c>
      <c r="AO9" s="22" t="str">
        <f>IF(COUNTIF(F10:F17,"■")&gt;0,"","■")</f>
        <v>■</v>
      </c>
    </row>
    <row r="10" spans="2:53" s="22" customFormat="1" ht="18" customHeight="1">
      <c r="B10" s="997"/>
      <c r="C10" s="998"/>
      <c r="D10" s="828"/>
      <c r="E10" s="829"/>
      <c r="F10" s="33" t="s">
        <v>4</v>
      </c>
      <c r="G10" s="1060" t="s">
        <v>259</v>
      </c>
      <c r="H10" s="1060"/>
      <c r="I10" s="1060"/>
      <c r="J10" s="1060"/>
      <c r="K10" s="1060"/>
      <c r="L10" s="1061"/>
      <c r="M10" s="202" t="s">
        <v>240</v>
      </c>
      <c r="N10" s="107" t="s">
        <v>241</v>
      </c>
      <c r="O10" s="107" t="s">
        <v>242</v>
      </c>
      <c r="P10" s="135"/>
      <c r="Q10" s="203" t="s">
        <v>244</v>
      </c>
      <c r="R10" s="203" t="s">
        <v>260</v>
      </c>
      <c r="S10" s="203"/>
      <c r="T10" s="107"/>
      <c r="U10" s="135"/>
      <c r="V10" s="107" t="s">
        <v>248</v>
      </c>
      <c r="W10" s="107"/>
      <c r="X10" s="204"/>
      <c r="Y10" s="205" t="s">
        <v>245</v>
      </c>
      <c r="Z10" s="19"/>
      <c r="AA10" s="19" t="s">
        <v>251</v>
      </c>
      <c r="AB10" s="19"/>
      <c r="AC10" s="19" t="s">
        <v>612</v>
      </c>
      <c r="AD10" s="19"/>
      <c r="AE10" s="19" t="s">
        <v>249</v>
      </c>
      <c r="AF10" s="19" t="s">
        <v>255</v>
      </c>
      <c r="AG10" s="19" t="s">
        <v>608</v>
      </c>
      <c r="AH10" s="19" t="s">
        <v>609</v>
      </c>
      <c r="AI10" s="1062" t="s">
        <v>261</v>
      </c>
      <c r="AJ10" s="1062"/>
      <c r="AK10" s="1063"/>
      <c r="AN10" s="22" t="s">
        <v>258</v>
      </c>
      <c r="AO10" s="22" t="str">
        <f>IF(OR(F9="■",COUNTIF(F11:F17,"■")&gt;0),"","■")</f>
        <v>■</v>
      </c>
      <c r="BA10" s="81"/>
    </row>
    <row r="11" spans="2:53" s="22" customFormat="1" ht="18" customHeight="1">
      <c r="B11" s="997"/>
      <c r="C11" s="998"/>
      <c r="D11" s="830" t="s">
        <v>162</v>
      </c>
      <c r="E11" s="831"/>
      <c r="F11" s="33" t="s">
        <v>4</v>
      </c>
      <c r="G11" s="1060" t="s">
        <v>262</v>
      </c>
      <c r="H11" s="1060"/>
      <c r="I11" s="1060"/>
      <c r="J11" s="1060"/>
      <c r="K11" s="1060"/>
      <c r="L11" s="1061"/>
      <c r="M11" s="202" t="s">
        <v>240</v>
      </c>
      <c r="N11" s="107"/>
      <c r="O11" s="107"/>
      <c r="P11" s="19"/>
      <c r="Q11" s="19"/>
      <c r="R11" s="19"/>
      <c r="S11" s="19"/>
      <c r="T11" s="19"/>
      <c r="U11" s="19"/>
      <c r="V11" s="107"/>
      <c r="W11" s="107"/>
      <c r="X11" s="204"/>
      <c r="Y11" s="205" t="s">
        <v>245</v>
      </c>
      <c r="Z11" s="19"/>
      <c r="AA11" s="19" t="s">
        <v>251</v>
      </c>
      <c r="AB11" s="19"/>
      <c r="AC11" s="19"/>
      <c r="AD11" s="19"/>
      <c r="AE11" s="19"/>
      <c r="AF11" s="19"/>
      <c r="AG11" s="19"/>
      <c r="AH11" s="19"/>
      <c r="AI11" s="1062" t="s">
        <v>261</v>
      </c>
      <c r="AJ11" s="1062"/>
      <c r="AK11" s="1063"/>
      <c r="AN11" s="22" t="s">
        <v>258</v>
      </c>
      <c r="AO11" s="22" t="str">
        <f>IF(OR(COUNTIF(F9:F10,"■")&gt;0,COUNTIF(F13:F17,"■")&gt;0),"","■")</f>
        <v>■</v>
      </c>
      <c r="BA11" s="81"/>
    </row>
    <row r="12" spans="2:53" s="22" customFormat="1" ht="18" customHeight="1">
      <c r="B12" s="997"/>
      <c r="C12" s="998"/>
      <c r="D12" s="1042"/>
      <c r="E12" s="1043"/>
      <c r="F12" s="33" t="s">
        <v>4</v>
      </c>
      <c r="G12" s="1060" t="s">
        <v>263</v>
      </c>
      <c r="H12" s="1060"/>
      <c r="I12" s="1060"/>
      <c r="J12" s="1060"/>
      <c r="K12" s="1060"/>
      <c r="L12" s="1061"/>
      <c r="M12" s="202" t="s">
        <v>240</v>
      </c>
      <c r="N12" s="107"/>
      <c r="O12" s="107"/>
      <c r="P12" s="19"/>
      <c r="Q12" s="19"/>
      <c r="R12" s="19"/>
      <c r="S12" s="19"/>
      <c r="T12" s="19"/>
      <c r="U12" s="19"/>
      <c r="V12" s="107" t="s">
        <v>248</v>
      </c>
      <c r="W12" s="107"/>
      <c r="X12" s="204"/>
      <c r="Y12" s="205"/>
      <c r="Z12" s="19"/>
      <c r="AA12" s="19"/>
      <c r="AB12" s="19"/>
      <c r="AC12" s="19" t="s">
        <v>613</v>
      </c>
      <c r="AD12" s="19"/>
      <c r="AE12" s="19"/>
      <c r="AF12" s="19" t="s">
        <v>255</v>
      </c>
      <c r="AG12" s="19" t="s">
        <v>608</v>
      </c>
      <c r="AH12" s="19" t="s">
        <v>609</v>
      </c>
      <c r="AI12" s="1062" t="s">
        <v>261</v>
      </c>
      <c r="AJ12" s="1062"/>
      <c r="AK12" s="1063"/>
      <c r="AN12" s="22" t="s">
        <v>258</v>
      </c>
      <c r="AO12" s="22" t="str">
        <f>IF(OR(COUNTIF(F9:F10,"■")&gt;0,COUNTIF(F13:F17,"■")&gt;0),"","■")</f>
        <v>■</v>
      </c>
      <c r="BA12" s="81"/>
    </row>
    <row r="13" spans="2:53" s="22" customFormat="1" ht="18" customHeight="1">
      <c r="B13" s="997"/>
      <c r="C13" s="998"/>
      <c r="D13" s="828"/>
      <c r="E13" s="829"/>
      <c r="F13" s="33" t="s">
        <v>4</v>
      </c>
      <c r="G13" s="1060" t="s">
        <v>264</v>
      </c>
      <c r="H13" s="1060"/>
      <c r="I13" s="1060"/>
      <c r="J13" s="1060"/>
      <c r="K13" s="1060"/>
      <c r="L13" s="1061"/>
      <c r="M13" s="202" t="s">
        <v>240</v>
      </c>
      <c r="N13" s="107" t="s">
        <v>241</v>
      </c>
      <c r="O13" s="107"/>
      <c r="P13" s="19"/>
      <c r="Q13" s="19"/>
      <c r="R13" s="19"/>
      <c r="S13" s="19"/>
      <c r="T13" s="19"/>
      <c r="U13" s="19"/>
      <c r="V13" s="107"/>
      <c r="W13" s="107"/>
      <c r="X13" s="204"/>
      <c r="Y13" s="205"/>
      <c r="Z13" s="19"/>
      <c r="AA13" s="19"/>
      <c r="AB13" s="19"/>
      <c r="AC13" s="19"/>
      <c r="AD13" s="19"/>
      <c r="AE13" s="19"/>
      <c r="AF13" s="19"/>
      <c r="AG13" s="19"/>
      <c r="AH13" s="19"/>
      <c r="AI13" s="19"/>
      <c r="AJ13" s="19"/>
      <c r="AK13" s="206"/>
      <c r="AN13" s="22" t="s">
        <v>258</v>
      </c>
      <c r="AO13" s="22" t="str">
        <f>IF(OR(COUNTIF(F9:F12,"■")&gt;0,COUNTIF(F14:F17,"■")&gt;0),"","■")</f>
        <v>■</v>
      </c>
      <c r="BA13" s="81"/>
    </row>
    <row r="14" spans="2:53" s="22" customFormat="1" ht="18" customHeight="1">
      <c r="B14" s="997"/>
      <c r="C14" s="998"/>
      <c r="D14" s="832" t="s">
        <v>99</v>
      </c>
      <c r="E14" s="833"/>
      <c r="F14" s="110" t="s">
        <v>4</v>
      </c>
      <c r="G14" s="1071" t="s">
        <v>219</v>
      </c>
      <c r="H14" s="1071"/>
      <c r="I14" s="1071"/>
      <c r="J14" s="1071"/>
      <c r="K14" s="1071"/>
      <c r="L14" s="1072"/>
      <c r="M14" s="207" t="s">
        <v>240</v>
      </c>
      <c r="N14" s="108"/>
      <c r="O14" s="108"/>
      <c r="P14" s="192" t="s">
        <v>243</v>
      </c>
      <c r="Q14" s="192"/>
      <c r="R14" s="192"/>
      <c r="S14" s="192"/>
      <c r="T14" s="192"/>
      <c r="U14" s="192"/>
      <c r="V14" s="108" t="s">
        <v>248</v>
      </c>
      <c r="W14" s="108"/>
      <c r="X14" s="208"/>
      <c r="Y14" s="209"/>
      <c r="Z14" s="192"/>
      <c r="AA14" s="192"/>
      <c r="AB14" s="192"/>
      <c r="AC14" s="266"/>
      <c r="AD14" s="192"/>
      <c r="AE14" s="192"/>
      <c r="AF14" s="192"/>
      <c r="AG14" s="192"/>
      <c r="AH14" s="192"/>
      <c r="AI14" s="192"/>
      <c r="AJ14" s="192"/>
      <c r="AK14" s="210"/>
      <c r="AN14" s="22" t="s">
        <v>258</v>
      </c>
      <c r="AO14" s="22" t="str">
        <f>IF(OR(COUNTIF(F9:F13,"■")&gt;0,COUNTIF(F15:F17,"■")&gt;0),"","■")</f>
        <v>■</v>
      </c>
      <c r="BA14" s="81"/>
    </row>
    <row r="15" spans="2:53" s="22" customFormat="1" ht="18" customHeight="1">
      <c r="B15" s="997"/>
      <c r="C15" s="998"/>
      <c r="D15" s="1041" t="s">
        <v>627</v>
      </c>
      <c r="E15" s="827"/>
      <c r="F15" s="111" t="s">
        <v>4</v>
      </c>
      <c r="G15" s="1066" t="s">
        <v>167</v>
      </c>
      <c r="H15" s="1066"/>
      <c r="I15" s="1066"/>
      <c r="J15" s="1066"/>
      <c r="K15" s="1066"/>
      <c r="L15" s="1067"/>
      <c r="M15" s="196" t="s">
        <v>240</v>
      </c>
      <c r="N15" s="197"/>
      <c r="O15" s="197" t="s">
        <v>242</v>
      </c>
      <c r="P15" s="191" t="s">
        <v>243</v>
      </c>
      <c r="Q15" s="191" t="s">
        <v>244</v>
      </c>
      <c r="R15" s="191"/>
      <c r="S15" s="191" t="s">
        <v>245</v>
      </c>
      <c r="T15" s="191" t="s">
        <v>246</v>
      </c>
      <c r="U15" s="191" t="s">
        <v>247</v>
      </c>
      <c r="V15" s="197" t="s">
        <v>248</v>
      </c>
      <c r="W15" s="197" t="s">
        <v>626</v>
      </c>
      <c r="X15" s="200" t="s">
        <v>624</v>
      </c>
      <c r="Y15" s="211"/>
      <c r="Z15" s="191" t="s">
        <v>250</v>
      </c>
      <c r="AA15" s="191" t="s">
        <v>251</v>
      </c>
      <c r="AB15" s="191" t="s">
        <v>252</v>
      </c>
      <c r="AC15" s="265"/>
      <c r="AD15" s="191" t="s">
        <v>254</v>
      </c>
      <c r="AE15" s="191" t="s">
        <v>249</v>
      </c>
      <c r="AF15" s="191"/>
      <c r="AG15" s="212" t="s">
        <v>608</v>
      </c>
      <c r="AH15" s="191" t="s">
        <v>609</v>
      </c>
      <c r="AI15" s="1068" t="s">
        <v>257</v>
      </c>
      <c r="AJ15" s="1068"/>
      <c r="AK15" s="1069"/>
      <c r="AN15" s="22" t="s">
        <v>258</v>
      </c>
      <c r="AO15" s="22" t="str">
        <f>IF(OR(COUNTIF(F9:F14,"■")&gt;0,COUNTIF(F16:F17,"■")&gt;0),"","■")</f>
        <v>■</v>
      </c>
    </row>
    <row r="16" spans="2:53" s="22" customFormat="1" ht="18" customHeight="1">
      <c r="B16" s="997"/>
      <c r="C16" s="998"/>
      <c r="D16" s="1042"/>
      <c r="E16" s="1043"/>
      <c r="F16" s="33" t="s">
        <v>4</v>
      </c>
      <c r="G16" s="1060" t="s">
        <v>162</v>
      </c>
      <c r="H16" s="1060"/>
      <c r="I16" s="1060"/>
      <c r="J16" s="1060"/>
      <c r="K16" s="1060"/>
      <c r="L16" s="1061"/>
      <c r="M16" s="202" t="s">
        <v>240</v>
      </c>
      <c r="N16" s="107"/>
      <c r="O16" s="107" t="s">
        <v>242</v>
      </c>
      <c r="P16" s="19"/>
      <c r="Q16" s="19"/>
      <c r="R16" s="19"/>
      <c r="S16" s="19"/>
      <c r="T16" s="19"/>
      <c r="U16" s="19"/>
      <c r="V16" s="107" t="s">
        <v>248</v>
      </c>
      <c r="W16" s="107"/>
      <c r="X16" s="204"/>
      <c r="Y16" s="205" t="s">
        <v>245</v>
      </c>
      <c r="Z16" s="19"/>
      <c r="AA16" s="19" t="s">
        <v>251</v>
      </c>
      <c r="AB16" s="19"/>
      <c r="AC16" s="19" t="s">
        <v>611</v>
      </c>
      <c r="AD16" s="19"/>
      <c r="AE16" s="19"/>
      <c r="AF16" s="19" t="s">
        <v>255</v>
      </c>
      <c r="AG16" s="19" t="s">
        <v>608</v>
      </c>
      <c r="AH16" s="19" t="s">
        <v>609</v>
      </c>
      <c r="AI16" s="1062" t="s">
        <v>261</v>
      </c>
      <c r="AJ16" s="1062"/>
      <c r="AK16" s="1063"/>
      <c r="AN16" s="22" t="s">
        <v>258</v>
      </c>
      <c r="AO16" s="22" t="str">
        <f>IF(OR(F17="■",COUNTIF(F9:F15,"■")&gt;0),"","■")</f>
        <v>■</v>
      </c>
      <c r="BA16" s="81"/>
    </row>
    <row r="17" spans="2:54" s="22" customFormat="1" ht="18" customHeight="1" thickBot="1">
      <c r="B17" s="1000"/>
      <c r="C17" s="1001"/>
      <c r="D17" s="1044"/>
      <c r="E17" s="1045"/>
      <c r="F17" s="112" t="s">
        <v>4</v>
      </c>
      <c r="G17" s="1073" t="s">
        <v>128</v>
      </c>
      <c r="H17" s="1073"/>
      <c r="I17" s="1073"/>
      <c r="J17" s="1073"/>
      <c r="K17" s="1073"/>
      <c r="L17" s="1074"/>
      <c r="M17" s="213" t="s">
        <v>240</v>
      </c>
      <c r="N17" s="109"/>
      <c r="O17" s="109" t="s">
        <v>242</v>
      </c>
      <c r="P17" s="20" t="s">
        <v>243</v>
      </c>
      <c r="Q17" s="20"/>
      <c r="R17" s="20"/>
      <c r="S17" s="20"/>
      <c r="T17" s="20"/>
      <c r="U17" s="20"/>
      <c r="V17" s="109" t="s">
        <v>248</v>
      </c>
      <c r="W17" s="109"/>
      <c r="X17" s="214"/>
      <c r="Y17" s="215"/>
      <c r="Z17" s="20"/>
      <c r="AA17" s="20"/>
      <c r="AB17" s="20"/>
      <c r="AC17" s="20"/>
      <c r="AD17" s="20"/>
      <c r="AE17" s="20"/>
      <c r="AF17" s="20"/>
      <c r="AG17" s="20"/>
      <c r="AH17" s="20"/>
      <c r="AI17" s="20"/>
      <c r="AJ17" s="20"/>
      <c r="AK17" s="216"/>
      <c r="AN17" s="22" t="s">
        <v>258</v>
      </c>
      <c r="AO17" s="22" t="str">
        <f>IF(COUNTIF(F9:F16,"■")&gt;0,"","■")</f>
        <v>■</v>
      </c>
      <c r="BA17" s="81"/>
    </row>
    <row r="18" spans="2:54" s="5" customFormat="1" ht="18" customHeight="1">
      <c r="B18" s="9" t="s">
        <v>725</v>
      </c>
      <c r="C18" s="7"/>
      <c r="D18" s="7"/>
      <c r="E18" s="7"/>
      <c r="F18" s="7"/>
      <c r="G18" s="7"/>
      <c r="H18" s="7"/>
      <c r="I18" s="7"/>
      <c r="J18" s="7"/>
      <c r="K18" s="7"/>
      <c r="L18" s="7"/>
      <c r="M18" s="7"/>
      <c r="N18" s="7"/>
      <c r="O18" s="7"/>
      <c r="P18" s="7"/>
      <c r="Q18" s="7"/>
      <c r="R18" s="195"/>
      <c r="S18" s="7"/>
      <c r="T18" s="7"/>
      <c r="U18" s="7"/>
      <c r="V18" s="7"/>
      <c r="W18" s="7"/>
      <c r="X18" s="7"/>
      <c r="Y18" s="7"/>
      <c r="Z18" s="7"/>
      <c r="AA18" s="7"/>
      <c r="AB18" s="7"/>
      <c r="AC18" s="7"/>
      <c r="AD18" s="7"/>
      <c r="AE18" s="7"/>
      <c r="AF18" s="7"/>
      <c r="AG18" s="7"/>
      <c r="AH18" s="7"/>
      <c r="AI18" s="7"/>
      <c r="AJ18" s="7"/>
      <c r="AL18" s="6"/>
      <c r="AM18" s="6"/>
      <c r="AN18" s="6"/>
      <c r="AO18" s="6"/>
      <c r="AP18" s="6"/>
      <c r="AQ18" s="6"/>
      <c r="AR18" s="6"/>
      <c r="AS18" s="6"/>
      <c r="AT18" s="6"/>
      <c r="AU18" s="6"/>
      <c r="BA18" s="24"/>
    </row>
    <row r="19" spans="2:54" s="22" customFormat="1" ht="13.5" customHeight="1" thickBot="1">
      <c r="B19" s="83"/>
      <c r="C19" s="83"/>
      <c r="D19" s="83"/>
      <c r="E19" s="83"/>
      <c r="F19" s="83"/>
      <c r="G19" s="83"/>
      <c r="H19" s="84"/>
      <c r="I19" s="84"/>
      <c r="J19" s="84"/>
      <c r="K19" s="176"/>
      <c r="L19" s="84"/>
      <c r="M19" s="84"/>
      <c r="N19" s="84"/>
      <c r="O19" s="84"/>
      <c r="P19" s="84"/>
      <c r="Q19" s="84"/>
      <c r="R19" s="84"/>
      <c r="S19" s="176"/>
      <c r="T19" s="176"/>
      <c r="U19" s="176"/>
      <c r="V19" s="176"/>
      <c r="W19" s="176"/>
      <c r="X19" s="176"/>
      <c r="Y19" s="176"/>
      <c r="Z19" s="176"/>
      <c r="AA19" s="176"/>
      <c r="AB19" s="176"/>
      <c r="AC19" s="176"/>
      <c r="AD19" s="176"/>
      <c r="AE19" s="176"/>
      <c r="AF19" s="176"/>
      <c r="AG19" s="176"/>
      <c r="AH19" s="176"/>
      <c r="AI19" s="176"/>
      <c r="AJ19" s="176"/>
      <c r="AK19" s="217" t="s">
        <v>625</v>
      </c>
    </row>
    <row r="20" spans="2:54" s="22" customFormat="1" ht="18" customHeight="1">
      <c r="B20" s="1030" t="s">
        <v>265</v>
      </c>
      <c r="C20" s="1032" t="s">
        <v>266</v>
      </c>
      <c r="D20" s="1033"/>
      <c r="E20" s="1033"/>
      <c r="F20" s="1033"/>
      <c r="G20" s="1033"/>
      <c r="H20" s="1033"/>
      <c r="I20" s="1033"/>
      <c r="J20" s="1033"/>
      <c r="K20" s="1033"/>
      <c r="L20" s="1033"/>
      <c r="M20" s="1033"/>
      <c r="N20" s="1033"/>
      <c r="O20" s="1033"/>
      <c r="P20" s="1033"/>
      <c r="Q20" s="1034"/>
      <c r="R20" s="75"/>
      <c r="S20" s="75"/>
      <c r="T20" s="75"/>
      <c r="U20" s="75"/>
      <c r="V20" s="75"/>
      <c r="W20" s="75"/>
      <c r="X20" s="75"/>
      <c r="Y20" s="75"/>
      <c r="Z20" s="75"/>
      <c r="AA20" s="75"/>
      <c r="AB20" s="75"/>
      <c r="AC20" s="75"/>
      <c r="AD20" s="75"/>
      <c r="AE20" s="75"/>
      <c r="AF20" s="75"/>
      <c r="AG20" s="75"/>
      <c r="AH20" s="75"/>
      <c r="AI20" s="75"/>
      <c r="AJ20" s="75"/>
      <c r="AK20" s="75"/>
    </row>
    <row r="21" spans="2:54" s="22" customFormat="1" ht="24.75" customHeight="1" thickBot="1">
      <c r="B21" s="1031"/>
      <c r="C21" s="76"/>
      <c r="D21" s="1035" t="s">
        <v>267</v>
      </c>
      <c r="E21" s="1036"/>
      <c r="F21" s="1036"/>
      <c r="G21" s="1036"/>
      <c r="H21" s="1037"/>
      <c r="I21" s="1038"/>
      <c r="J21" s="1039"/>
      <c r="K21" s="1039"/>
      <c r="L21" s="1039"/>
      <c r="M21" s="1039"/>
      <c r="N21" s="1039"/>
      <c r="O21" s="1039"/>
      <c r="P21" s="1039"/>
      <c r="Q21" s="1040"/>
      <c r="T21" s="75"/>
      <c r="AA21" s="77"/>
      <c r="AB21" s="78"/>
      <c r="AC21" s="78"/>
      <c r="AD21" s="79"/>
      <c r="AE21" s="78"/>
      <c r="AF21" s="78"/>
      <c r="AG21" s="79"/>
      <c r="AH21" s="80"/>
      <c r="AI21" s="80"/>
      <c r="AJ21" s="80"/>
      <c r="AK21" s="80"/>
      <c r="AP21" s="81"/>
    </row>
    <row r="22" spans="2:54" s="81" customFormat="1" ht="12" customHeight="1">
      <c r="B22" s="152" t="s">
        <v>268</v>
      </c>
      <c r="C22" s="868" t="s">
        <v>269</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N22" s="83"/>
      <c r="AO22" s="83"/>
      <c r="AP22" s="83"/>
      <c r="AQ22" s="83"/>
      <c r="AR22" s="83"/>
      <c r="AS22" s="83"/>
      <c r="AT22" s="83"/>
      <c r="AU22" s="83"/>
      <c r="AV22" s="83"/>
      <c r="AW22" s="83"/>
      <c r="AX22" s="83"/>
      <c r="AY22" s="83"/>
      <c r="AZ22" s="83"/>
    </row>
    <row r="23" spans="2:54" s="22" customFormat="1" ht="9.75" customHeight="1" thickBot="1">
      <c r="B23" s="83"/>
      <c r="C23" s="83"/>
      <c r="D23" s="83"/>
      <c r="E23" s="83"/>
      <c r="F23" s="83"/>
      <c r="G23" s="83"/>
      <c r="H23" s="84"/>
      <c r="I23" s="84"/>
      <c r="J23" s="84"/>
      <c r="K23" s="176"/>
      <c r="L23" s="84"/>
      <c r="M23" s="84"/>
      <c r="N23" s="84"/>
      <c r="O23" s="84"/>
      <c r="P23" s="84"/>
      <c r="Q23" s="84"/>
      <c r="R23" s="84"/>
      <c r="S23" s="176"/>
      <c r="T23" s="176"/>
      <c r="U23" s="176"/>
      <c r="V23" s="176"/>
      <c r="W23" s="176"/>
      <c r="X23" s="16"/>
      <c r="Y23" s="16"/>
      <c r="Z23" s="16"/>
      <c r="AA23" s="16"/>
      <c r="AB23" s="16"/>
      <c r="AC23" s="16"/>
      <c r="AD23" s="16"/>
      <c r="AE23" s="16"/>
      <c r="AF23" s="16"/>
      <c r="AG23" s="176"/>
      <c r="AH23" s="176"/>
      <c r="AI23" s="176"/>
      <c r="AJ23" s="176"/>
      <c r="AK23" s="176"/>
    </row>
    <row r="24" spans="2:54" s="5" customFormat="1" ht="24.75" customHeight="1" thickBot="1">
      <c r="B24" s="218" t="s">
        <v>270</v>
      </c>
      <c r="C24" s="1070" t="str">
        <f>IF(F13="■","変更後の","")&amp;"課金方式（※2）"</f>
        <v>課金方式（※2）</v>
      </c>
      <c r="D24" s="1070"/>
      <c r="E24" s="1070"/>
      <c r="F24" s="1070"/>
      <c r="G24" s="1070"/>
      <c r="H24" s="1070"/>
      <c r="I24" s="219" t="s">
        <v>4</v>
      </c>
      <c r="J24" s="220" t="s">
        <v>271</v>
      </c>
      <c r="K24" s="221"/>
      <c r="L24" s="221"/>
      <c r="M24" s="219" t="s">
        <v>4</v>
      </c>
      <c r="N24" s="220" t="s">
        <v>272</v>
      </c>
      <c r="O24" s="222"/>
      <c r="P24" s="221"/>
      <c r="Q24" s="223"/>
      <c r="R24" s="224"/>
      <c r="S24" s="30"/>
      <c r="T24" s="30"/>
      <c r="U24" s="30"/>
      <c r="V24" s="30"/>
      <c r="W24" s="30"/>
      <c r="X24" s="30"/>
      <c r="Y24" s="30"/>
      <c r="Z24" s="30"/>
      <c r="AA24" s="30"/>
      <c r="AB24" s="30"/>
      <c r="AC24" s="30"/>
      <c r="AD24" s="30"/>
      <c r="AE24" s="30"/>
      <c r="AF24" s="30"/>
      <c r="AG24" s="30"/>
      <c r="AH24" s="30"/>
      <c r="AI24" s="30"/>
      <c r="AJ24" s="30"/>
      <c r="AK24" s="225"/>
      <c r="AL24" s="87"/>
      <c r="AM24" s="6"/>
      <c r="AN24" s="6" t="s">
        <v>258</v>
      </c>
      <c r="AO24" s="6" t="str">
        <f>IF(M24="■","","■")</f>
        <v>■</v>
      </c>
      <c r="AP24" s="6" t="s">
        <v>258</v>
      </c>
      <c r="AQ24" s="6" t="str">
        <f>IF(I24="■","","■")</f>
        <v>■</v>
      </c>
      <c r="AR24" s="6"/>
      <c r="AS24" s="6"/>
      <c r="AT24" s="6"/>
      <c r="AU24" s="6"/>
      <c r="BA24" s="24"/>
    </row>
    <row r="25" spans="2:54" s="81" customFormat="1" ht="12" customHeight="1">
      <c r="B25" s="152" t="s">
        <v>273</v>
      </c>
      <c r="C25" s="1075" t="s">
        <v>274</v>
      </c>
      <c r="D25" s="1075"/>
      <c r="E25" s="1075"/>
      <c r="F25" s="1075"/>
      <c r="G25" s="1075"/>
      <c r="H25" s="1075"/>
      <c r="I25" s="1075"/>
      <c r="J25" s="1075"/>
      <c r="K25" s="1075"/>
      <c r="L25" s="1075"/>
      <c r="M25" s="1075"/>
      <c r="N25" s="1075"/>
      <c r="O25" s="1075"/>
      <c r="P25" s="1075"/>
      <c r="Q25" s="1075"/>
      <c r="R25" s="1080"/>
      <c r="S25" s="1080"/>
      <c r="T25" s="1080"/>
      <c r="U25" s="1080"/>
      <c r="V25" s="1080"/>
      <c r="W25" s="1080"/>
      <c r="X25" s="1080"/>
      <c r="Y25" s="1080"/>
      <c r="Z25" s="1080"/>
      <c r="AA25" s="1080"/>
      <c r="AB25" s="1080"/>
      <c r="AC25" s="1080"/>
      <c r="AD25" s="1080"/>
      <c r="AE25" s="1080"/>
      <c r="AF25" s="1080"/>
      <c r="AG25" s="1080"/>
      <c r="AH25" s="1080"/>
      <c r="AI25" s="1080"/>
      <c r="AJ25" s="1080"/>
      <c r="AK25" s="1080"/>
      <c r="AN25" s="83"/>
      <c r="AO25" s="83"/>
      <c r="AP25" s="83"/>
      <c r="AQ25" s="83"/>
      <c r="AR25" s="83"/>
      <c r="AS25" s="83"/>
      <c r="AT25" s="83"/>
      <c r="AU25" s="83"/>
      <c r="AV25" s="83"/>
      <c r="AW25" s="83"/>
      <c r="AX25" s="83"/>
      <c r="AY25" s="83"/>
      <c r="AZ25" s="83"/>
    </row>
    <row r="26" spans="2:54" s="22" customFormat="1" ht="9.75" customHeight="1" thickBot="1">
      <c r="B26" s="83"/>
      <c r="C26" s="83"/>
      <c r="D26" s="83"/>
      <c r="E26" s="83"/>
      <c r="F26" s="83"/>
      <c r="G26" s="83"/>
      <c r="H26" s="84"/>
      <c r="I26" s="84"/>
      <c r="J26" s="84"/>
      <c r="K26" s="176"/>
      <c r="L26" s="84"/>
      <c r="M26" s="84"/>
      <c r="N26" s="84"/>
      <c r="O26" s="84"/>
      <c r="P26" s="84"/>
      <c r="Q26" s="84"/>
      <c r="R26" s="84"/>
      <c r="S26" s="176"/>
      <c r="T26" s="176"/>
      <c r="U26" s="176"/>
      <c r="V26" s="176"/>
      <c r="W26" s="176"/>
      <c r="X26" s="16"/>
      <c r="Y26" s="16"/>
      <c r="Z26" s="16"/>
      <c r="AA26" s="16"/>
      <c r="AB26" s="16"/>
      <c r="AC26" s="16"/>
      <c r="AD26" s="16"/>
      <c r="AE26" s="16"/>
      <c r="AF26" s="16"/>
      <c r="AG26" s="176"/>
      <c r="AH26" s="176"/>
      <c r="AI26" s="176"/>
      <c r="AJ26" s="176"/>
      <c r="AK26" s="176"/>
      <c r="AV26" s="22">
        <v>1</v>
      </c>
      <c r="AW26" s="22">
        <v>2</v>
      </c>
      <c r="AX26" s="22">
        <v>3</v>
      </c>
      <c r="AY26" s="22">
        <v>4</v>
      </c>
      <c r="AZ26" s="22">
        <v>5</v>
      </c>
    </row>
    <row r="27" spans="2:54" s="22" customFormat="1" ht="18" customHeight="1">
      <c r="B27" s="1058" t="s">
        <v>275</v>
      </c>
      <c r="C27" s="1007" t="s">
        <v>276</v>
      </c>
      <c r="D27" s="1008"/>
      <c r="E27" s="1008"/>
      <c r="F27" s="1008"/>
      <c r="G27" s="1008"/>
      <c r="H27" s="1008"/>
      <c r="I27" s="1003" t="str">
        <f>IF(OR(F10="■",COUNTIF(F16:F17,"■")&gt;0),"登録済み法人コード","第1希望")</f>
        <v>第1希望</v>
      </c>
      <c r="J27" s="1003"/>
      <c r="K27" s="1003"/>
      <c r="L27" s="1003"/>
      <c r="M27" s="1003"/>
      <c r="N27" s="1003"/>
      <c r="O27" s="1003"/>
      <c r="P27" s="1003"/>
      <c r="Q27" s="1003"/>
      <c r="R27" s="1003" t="str">
        <f>IF(OR(F10="■",COUNTIF(F16:F17,"■")&gt;0),"","第2希望")</f>
        <v>第2希望</v>
      </c>
      <c r="S27" s="1003"/>
      <c r="T27" s="1003"/>
      <c r="U27" s="1003"/>
      <c r="V27" s="1003"/>
      <c r="W27" s="1003"/>
      <c r="X27" s="1003"/>
      <c r="Y27" s="1003"/>
      <c r="Z27" s="1003"/>
      <c r="AA27" s="1003" t="str">
        <f>IF(OR(F10="■",COUNTIF(F16:F17,"■")&gt;0),"","第3希望")</f>
        <v>第3希望</v>
      </c>
      <c r="AB27" s="1003"/>
      <c r="AC27" s="1003"/>
      <c r="AD27" s="1003"/>
      <c r="AE27" s="1003"/>
      <c r="AF27" s="1003"/>
      <c r="AG27" s="1003"/>
      <c r="AH27" s="1003"/>
      <c r="AI27" s="1004"/>
      <c r="AN27" s="83" t="s">
        <v>104</v>
      </c>
      <c r="AO27" s="83" t="e">
        <f>AND(AP27:AU27)</f>
        <v>#VALUE!</v>
      </c>
      <c r="AP27" s="83" t="b">
        <f>AND(LEN(I28)&gt;=3,LEN(I28)&lt;=5)</f>
        <v>0</v>
      </c>
      <c r="AQ27" s="83" t="e">
        <f t="shared" ref="AQ27:AU29" si="0">AND(CODE(AV27)&gt;=97,CODE(AV27)&lt;=122)</f>
        <v>#VALUE!</v>
      </c>
      <c r="AR27" s="83" t="e">
        <f t="shared" si="0"/>
        <v>#VALUE!</v>
      </c>
      <c r="AS27" s="83" t="e">
        <f t="shared" si="0"/>
        <v>#VALUE!</v>
      </c>
      <c r="AT27" s="83" t="e">
        <f t="shared" si="0"/>
        <v>#VALUE!</v>
      </c>
      <c r="AU27" s="83" t="e">
        <f t="shared" si="0"/>
        <v>#VALUE!</v>
      </c>
      <c r="AV27" s="83" t="str">
        <f>LEFT(I28,1)</f>
        <v/>
      </c>
      <c r="AW27" s="83" t="str">
        <f>RIGHT(LEFT(I28,2),1)</f>
        <v/>
      </c>
      <c r="AX27" s="83" t="str">
        <f>RIGHT(LEFT(I28,3),1)</f>
        <v/>
      </c>
      <c r="AY27" s="83" t="str">
        <f>RIGHT(LEFT(I28,4),1)</f>
        <v/>
      </c>
      <c r="AZ27" s="83" t="str">
        <f>RIGHT(LEFT(I28,5),1)</f>
        <v/>
      </c>
    </row>
    <row r="28" spans="2:54" s="81" customFormat="1" ht="24.75" customHeight="1" thickBot="1">
      <c r="B28" s="1059"/>
      <c r="C28" s="1009"/>
      <c r="D28" s="1010"/>
      <c r="E28" s="1010"/>
      <c r="F28" s="1010"/>
      <c r="G28" s="1010"/>
      <c r="H28" s="1010"/>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6"/>
      <c r="AN28" s="83" t="s">
        <v>105</v>
      </c>
      <c r="AO28" s="83" t="e">
        <f>AND(AP28:AU28)</f>
        <v>#VALUE!</v>
      </c>
      <c r="AP28" s="83" t="b">
        <f>AND(LEN(R28)&gt;=3,LEN(R28)&lt;=5)</f>
        <v>0</v>
      </c>
      <c r="AQ28" s="83" t="e">
        <f t="shared" si="0"/>
        <v>#VALUE!</v>
      </c>
      <c r="AR28" s="83" t="e">
        <f t="shared" si="0"/>
        <v>#VALUE!</v>
      </c>
      <c r="AS28" s="83" t="e">
        <f t="shared" si="0"/>
        <v>#VALUE!</v>
      </c>
      <c r="AT28" s="83" t="e">
        <f t="shared" si="0"/>
        <v>#VALUE!</v>
      </c>
      <c r="AU28" s="83" t="e">
        <f t="shared" si="0"/>
        <v>#VALUE!</v>
      </c>
      <c r="AV28" s="83" t="str">
        <f>LEFT(R28,1)</f>
        <v/>
      </c>
      <c r="AW28" s="83" t="str">
        <f>RIGHT(LEFT(R28,2),1)</f>
        <v/>
      </c>
      <c r="AX28" s="83" t="str">
        <f>RIGHT(LEFT(R28,3),1)</f>
        <v/>
      </c>
      <c r="AY28" s="83" t="str">
        <f>RIGHT(LEFT(R28,4),1)</f>
        <v/>
      </c>
      <c r="AZ28" s="83" t="str">
        <f>RIGHT(LEFT(R28,5),1)</f>
        <v/>
      </c>
    </row>
    <row r="29" spans="2:54" s="81" customFormat="1" ht="12" customHeight="1">
      <c r="B29" s="152" t="s">
        <v>277</v>
      </c>
      <c r="C29" s="1075" t="s">
        <v>106</v>
      </c>
      <c r="D29" s="1075"/>
      <c r="E29" s="1075"/>
      <c r="F29" s="1075"/>
      <c r="G29" s="1075"/>
      <c r="H29" s="1075"/>
      <c r="I29" s="1075"/>
      <c r="J29" s="1075"/>
      <c r="K29" s="1075"/>
      <c r="L29" s="1075"/>
      <c r="M29" s="1075"/>
      <c r="N29" s="1075"/>
      <c r="O29" s="1075"/>
      <c r="P29" s="1075"/>
      <c r="Q29" s="1075"/>
      <c r="R29" s="1075"/>
      <c r="S29" s="1075"/>
      <c r="T29" s="1075"/>
      <c r="U29" s="1075"/>
      <c r="V29" s="1075"/>
      <c r="W29" s="1075"/>
      <c r="X29" s="190"/>
      <c r="Y29" s="190"/>
      <c r="Z29" s="190"/>
      <c r="AA29" s="190"/>
      <c r="AB29" s="190"/>
      <c r="AC29" s="190"/>
      <c r="AD29" s="190"/>
      <c r="AE29" s="190"/>
      <c r="AF29" s="190"/>
      <c r="AG29" s="190"/>
      <c r="AH29" s="190"/>
      <c r="AI29" s="190"/>
      <c r="AJ29" s="190"/>
      <c r="AK29" s="190"/>
      <c r="AN29" s="83" t="s">
        <v>107</v>
      </c>
      <c r="AO29" s="83" t="e">
        <f>AND(AP29:AU29)</f>
        <v>#VALUE!</v>
      </c>
      <c r="AP29" s="83" t="b">
        <f>AND(LEN(AA28)&gt;=3,LEN(AA28)&lt;=5)</f>
        <v>0</v>
      </c>
      <c r="AQ29" s="83" t="e">
        <f t="shared" si="0"/>
        <v>#VALUE!</v>
      </c>
      <c r="AR29" s="83" t="e">
        <f t="shared" si="0"/>
        <v>#VALUE!</v>
      </c>
      <c r="AS29" s="83" t="e">
        <f t="shared" si="0"/>
        <v>#VALUE!</v>
      </c>
      <c r="AT29" s="83" t="e">
        <f t="shared" si="0"/>
        <v>#VALUE!</v>
      </c>
      <c r="AU29" s="83" t="e">
        <f t="shared" si="0"/>
        <v>#VALUE!</v>
      </c>
      <c r="AV29" s="83" t="str">
        <f>LEFT(AA28,1)</f>
        <v/>
      </c>
      <c r="AW29" s="83" t="str">
        <f>RIGHT(LEFT(AA28,2),1)</f>
        <v/>
      </c>
      <c r="AX29" s="83" t="str">
        <f>RIGHT(LEFT(AA28,3),1)</f>
        <v/>
      </c>
      <c r="AY29" s="83" t="str">
        <f>RIGHT(LEFT(AA28,4),1)</f>
        <v/>
      </c>
      <c r="AZ29" s="83" t="str">
        <f>RIGHT(LEFT(AA28,5),1)</f>
        <v/>
      </c>
    </row>
    <row r="30" spans="2:54" s="81" customFormat="1" ht="12" customHeight="1">
      <c r="B30" s="84"/>
      <c r="C30" s="868" t="s">
        <v>561</v>
      </c>
      <c r="D30" s="868"/>
      <c r="E30" s="868"/>
      <c r="F30" s="868"/>
      <c r="G30" s="868"/>
      <c r="H30" s="868"/>
      <c r="I30" s="868"/>
      <c r="J30" s="868"/>
      <c r="K30" s="868"/>
      <c r="L30" s="868"/>
      <c r="M30" s="868"/>
      <c r="N30" s="868"/>
      <c r="O30" s="868"/>
      <c r="P30" s="868"/>
      <c r="Q30" s="868"/>
      <c r="R30" s="868"/>
      <c r="S30" s="868"/>
      <c r="T30" s="868"/>
      <c r="U30" s="868"/>
      <c r="V30" s="868"/>
      <c r="W30" s="868"/>
      <c r="X30" s="190"/>
      <c r="Y30" s="190"/>
      <c r="Z30" s="190"/>
      <c r="AA30" s="190"/>
      <c r="AB30" s="190"/>
      <c r="AC30" s="190"/>
      <c r="AD30" s="190"/>
      <c r="AE30" s="190"/>
      <c r="AF30" s="1076" t="s">
        <v>278</v>
      </c>
      <c r="AG30" s="1077"/>
      <c r="AH30" s="1077"/>
      <c r="AI30" s="1077"/>
      <c r="AJ30" s="1077"/>
      <c r="AK30" s="1078"/>
      <c r="AQ30" s="82"/>
      <c r="AR30" s="82"/>
      <c r="AS30" s="82"/>
      <c r="AT30" s="82"/>
      <c r="AU30" s="82"/>
    </row>
    <row r="31" spans="2:54" s="5" customFormat="1" ht="9.75" customHeight="1" thickBot="1">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1076"/>
      <c r="AG31" s="1077"/>
      <c r="AH31" s="1077"/>
      <c r="AI31" s="1077"/>
      <c r="AJ31" s="1077"/>
      <c r="AK31" s="1078"/>
      <c r="AL31" s="87"/>
      <c r="AM31" s="6"/>
      <c r="AN31" s="6"/>
      <c r="AO31" s="6"/>
      <c r="AP31" s="6"/>
      <c r="AQ31" s="6"/>
      <c r="AR31" s="6"/>
      <c r="AS31" s="6"/>
      <c r="AT31" s="6"/>
      <c r="AU31" s="6"/>
      <c r="BA31" s="24"/>
    </row>
    <row r="32" spans="2:54" s="5" customFormat="1" ht="24.75" customHeight="1" thickBot="1">
      <c r="B32" s="88" t="s">
        <v>279</v>
      </c>
      <c r="C32" s="1055" t="s">
        <v>109</v>
      </c>
      <c r="D32" s="1056"/>
      <c r="E32" s="1056"/>
      <c r="F32" s="1056"/>
      <c r="G32" s="1056"/>
      <c r="H32" s="1057"/>
      <c r="I32" s="1053"/>
      <c r="J32" s="1053"/>
      <c r="K32" s="1053"/>
      <c r="L32" s="1053"/>
      <c r="M32" s="1053"/>
      <c r="N32" s="1053"/>
      <c r="O32" s="1053"/>
      <c r="P32" s="1053"/>
      <c r="Q32" s="1053"/>
      <c r="R32" s="1053"/>
      <c r="S32" s="1053"/>
      <c r="T32" s="1053"/>
      <c r="U32" s="1053"/>
      <c r="V32" s="1053"/>
      <c r="W32" s="1054"/>
      <c r="X32" s="86"/>
      <c r="Y32" s="86"/>
      <c r="Z32" s="86"/>
      <c r="AA32" s="86"/>
      <c r="AB32" s="86"/>
      <c r="AC32" s="86"/>
      <c r="AD32" s="86"/>
      <c r="AE32" s="86"/>
      <c r="AF32" s="1015"/>
      <c r="AG32" s="1016"/>
      <c r="AH32" s="1016"/>
      <c r="AI32" s="1016"/>
      <c r="AJ32" s="1016"/>
      <c r="AK32" s="1079"/>
      <c r="AL32" s="87"/>
      <c r="AM32" s="87"/>
      <c r="AN32" s="6"/>
      <c r="AO32" s="6"/>
      <c r="AP32" s="6"/>
      <c r="AQ32" s="6"/>
      <c r="AR32" s="6"/>
      <c r="AS32" s="6"/>
      <c r="AT32" s="6"/>
      <c r="AU32" s="6"/>
      <c r="AV32" s="6"/>
      <c r="BB32" s="24"/>
    </row>
    <row r="33" spans="2:54" s="5" customFormat="1" ht="9.75" customHeight="1" thickBot="1">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c r="AL33" s="87"/>
      <c r="AM33" s="6"/>
      <c r="AN33" s="6" t="s">
        <v>280</v>
      </c>
      <c r="AO33" s="6" t="s">
        <v>281</v>
      </c>
      <c r="AP33" s="6" t="s">
        <v>282</v>
      </c>
      <c r="AQ33" s="6" t="s">
        <v>283</v>
      </c>
      <c r="AR33" s="6" t="s">
        <v>284</v>
      </c>
      <c r="AS33" s="6"/>
      <c r="AT33" s="6"/>
      <c r="AU33" s="6"/>
      <c r="BA33" s="24"/>
    </row>
    <row r="34" spans="2:54" s="5" customFormat="1" ht="18" customHeight="1">
      <c r="B34" s="840" t="s">
        <v>285</v>
      </c>
      <c r="C34" s="1091" t="s">
        <v>286</v>
      </c>
      <c r="D34" s="1092"/>
      <c r="E34" s="1092"/>
      <c r="F34" s="1092"/>
      <c r="G34" s="1092"/>
      <c r="H34" s="1093"/>
      <c r="I34" s="1100" t="str">
        <f>IF(F10="■","","利用端末")</f>
        <v>利用端末</v>
      </c>
      <c r="J34" s="1100"/>
      <c r="K34" s="1100"/>
      <c r="L34" s="1100"/>
      <c r="M34" s="1100"/>
      <c r="N34" s="1101"/>
      <c r="O34" s="1102" t="str">
        <f>IF(F10="■","登録済み","")&amp;"VPN認証方式 (※4)"</f>
        <v>VPN認証方式 (※4)</v>
      </c>
      <c r="P34" s="1100"/>
      <c r="Q34" s="1100"/>
      <c r="R34" s="1100"/>
      <c r="S34" s="1100"/>
      <c r="T34" s="1101"/>
      <c r="U34" s="1102" t="str">
        <f>IF(F10="■","","VPNトンネル方式 (※4)")</f>
        <v>VPNトンネル方式 (※4)</v>
      </c>
      <c r="V34" s="1100"/>
      <c r="W34" s="1100"/>
      <c r="X34" s="1100"/>
      <c r="Y34" s="1100"/>
      <c r="Z34" s="1101"/>
      <c r="AA34" s="1102" t="str">
        <f>IF(F10="■","","アクセスコントロール方式 (※4)")</f>
        <v>アクセスコントロール方式 (※4)</v>
      </c>
      <c r="AB34" s="1100"/>
      <c r="AC34" s="1100"/>
      <c r="AD34" s="1100"/>
      <c r="AE34" s="1100"/>
      <c r="AF34" s="1100"/>
      <c r="AG34" s="1103"/>
      <c r="AH34" s="86"/>
      <c r="AL34" s="87"/>
      <c r="AM34" s="6"/>
      <c r="AN34" s="6" t="s">
        <v>258</v>
      </c>
      <c r="AO34" s="6" t="s">
        <v>287</v>
      </c>
      <c r="AP34" s="6" t="s">
        <v>288</v>
      </c>
      <c r="AQ34" s="6" t="s">
        <v>289</v>
      </c>
      <c r="AR34" s="6" t="s">
        <v>290</v>
      </c>
      <c r="AS34" s="6"/>
      <c r="AT34" s="6"/>
      <c r="AU34" s="6"/>
      <c r="BA34" s="24"/>
    </row>
    <row r="35" spans="2:54" s="5" customFormat="1" ht="15.75" customHeight="1">
      <c r="B35" s="841"/>
      <c r="C35" s="1094"/>
      <c r="D35" s="1095"/>
      <c r="E35" s="1095"/>
      <c r="F35" s="1095"/>
      <c r="G35" s="1095"/>
      <c r="H35" s="1096"/>
      <c r="I35" s="226" t="s">
        <v>4</v>
      </c>
      <c r="J35" s="1104" t="s">
        <v>291</v>
      </c>
      <c r="K35" s="1104"/>
      <c r="L35" s="1104"/>
      <c r="M35" s="1104"/>
      <c r="N35" s="1105"/>
      <c r="O35" s="852"/>
      <c r="P35" s="853"/>
      <c r="Q35" s="853"/>
      <c r="R35" s="853"/>
      <c r="S35" s="853"/>
      <c r="T35" s="1086"/>
      <c r="U35" s="852"/>
      <c r="V35" s="853"/>
      <c r="W35" s="853"/>
      <c r="X35" s="853"/>
      <c r="Y35" s="853"/>
      <c r="Z35" s="1086"/>
      <c r="AA35" s="1110"/>
      <c r="AB35" s="1111"/>
      <c r="AC35" s="1111"/>
      <c r="AD35" s="1111"/>
      <c r="AE35" s="1111"/>
      <c r="AF35" s="1111"/>
      <c r="AG35" s="1112"/>
      <c r="AH35" s="86"/>
      <c r="AI35" s="1081" t="s">
        <v>282</v>
      </c>
      <c r="AJ35" s="1082"/>
      <c r="AK35" s="1083"/>
      <c r="AL35" s="87"/>
      <c r="AM35" s="6"/>
      <c r="AN35" s="6" t="str">
        <f>IF(U35=AQ36,"","■")</f>
        <v>■</v>
      </c>
      <c r="AO35" s="6" t="s">
        <v>114</v>
      </c>
      <c r="AP35" s="6" t="s">
        <v>292</v>
      </c>
      <c r="AQ35" s="6" t="str">
        <f>IF(AND(I36=AN34,I37=AN34),AQ36,"")</f>
        <v>フルトンネル</v>
      </c>
      <c r="AR35" s="6" t="s">
        <v>293</v>
      </c>
      <c r="AS35" s="6"/>
      <c r="AT35" s="6"/>
      <c r="AU35" s="6"/>
      <c r="BA35" s="24"/>
    </row>
    <row r="36" spans="2:54" s="5" customFormat="1" ht="15.75" customHeight="1">
      <c r="B36" s="841"/>
      <c r="C36" s="1094"/>
      <c r="D36" s="1095"/>
      <c r="E36" s="1095"/>
      <c r="F36" s="1095"/>
      <c r="G36" s="1095"/>
      <c r="H36" s="1096"/>
      <c r="I36" s="227" t="s">
        <v>4</v>
      </c>
      <c r="J36" s="1084" t="s">
        <v>294</v>
      </c>
      <c r="K36" s="1084"/>
      <c r="L36" s="1084"/>
      <c r="M36" s="1084"/>
      <c r="N36" s="1085"/>
      <c r="O36" s="1106"/>
      <c r="P36" s="1107"/>
      <c r="Q36" s="1107"/>
      <c r="R36" s="1107"/>
      <c r="S36" s="1107"/>
      <c r="T36" s="1108"/>
      <c r="U36" s="1106"/>
      <c r="V36" s="1107"/>
      <c r="W36" s="1107"/>
      <c r="X36" s="1107"/>
      <c r="Y36" s="1107"/>
      <c r="Z36" s="1108"/>
      <c r="AA36" s="852"/>
      <c r="AB36" s="853"/>
      <c r="AC36" s="853"/>
      <c r="AD36" s="853"/>
      <c r="AE36" s="853"/>
      <c r="AF36" s="853"/>
      <c r="AG36" s="854"/>
      <c r="AH36" s="86"/>
      <c r="AI36" s="852" t="str">
        <f>IF(O35&lt;&gt;"",VLOOKUP(O35,AO34:AP36,2,FALSE),"")</f>
        <v/>
      </c>
      <c r="AJ36" s="853"/>
      <c r="AK36" s="1086"/>
      <c r="AL36" s="87"/>
      <c r="AM36" s="6"/>
      <c r="AN36" s="6"/>
      <c r="AO36" s="6" t="s">
        <v>295</v>
      </c>
      <c r="AP36" s="6" t="s">
        <v>292</v>
      </c>
      <c r="AQ36" s="6" t="s">
        <v>296</v>
      </c>
      <c r="AR36" s="6"/>
      <c r="AS36" s="6"/>
      <c r="AT36" s="6"/>
      <c r="AU36" s="6"/>
      <c r="BA36" s="24"/>
    </row>
    <row r="37" spans="2:54" s="5" customFormat="1" ht="15.75" customHeight="1" thickBot="1">
      <c r="B37" s="842"/>
      <c r="C37" s="1097"/>
      <c r="D37" s="1098"/>
      <c r="E37" s="1098"/>
      <c r="F37" s="1098"/>
      <c r="G37" s="1098"/>
      <c r="H37" s="1099"/>
      <c r="I37" s="228" t="s">
        <v>4</v>
      </c>
      <c r="J37" s="1088" t="s">
        <v>297</v>
      </c>
      <c r="K37" s="1088"/>
      <c r="L37" s="1088"/>
      <c r="M37" s="1088"/>
      <c r="N37" s="1089"/>
      <c r="O37" s="858"/>
      <c r="P37" s="859"/>
      <c r="Q37" s="859"/>
      <c r="R37" s="859"/>
      <c r="S37" s="859"/>
      <c r="T37" s="1109"/>
      <c r="U37" s="858"/>
      <c r="V37" s="859"/>
      <c r="W37" s="859"/>
      <c r="X37" s="859"/>
      <c r="Y37" s="859"/>
      <c r="Z37" s="1109"/>
      <c r="AA37" s="1113"/>
      <c r="AB37" s="1114"/>
      <c r="AC37" s="1114"/>
      <c r="AD37" s="1114"/>
      <c r="AE37" s="1114"/>
      <c r="AF37" s="1114"/>
      <c r="AG37" s="1115"/>
      <c r="AH37" s="86"/>
      <c r="AI37" s="855"/>
      <c r="AJ37" s="856"/>
      <c r="AK37" s="1087"/>
      <c r="AL37" s="87"/>
      <c r="AM37" s="6"/>
      <c r="AN37" s="6"/>
      <c r="AS37" s="6"/>
      <c r="AT37" s="6"/>
      <c r="AU37" s="6"/>
      <c r="BA37" s="24"/>
    </row>
    <row r="38" spans="2:54" s="81" customFormat="1" ht="12" customHeight="1">
      <c r="B38" s="152" t="s">
        <v>298</v>
      </c>
      <c r="C38" s="868" t="s">
        <v>299</v>
      </c>
      <c r="D38" s="868"/>
      <c r="E38" s="868"/>
      <c r="F38" s="868"/>
      <c r="G38" s="868"/>
      <c r="H38" s="868"/>
      <c r="I38" s="868"/>
      <c r="J38" s="868"/>
      <c r="K38" s="868"/>
      <c r="L38" s="868"/>
      <c r="M38" s="868"/>
      <c r="N38" s="868"/>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N38" s="83"/>
      <c r="AO38" s="83"/>
      <c r="AP38" s="83"/>
      <c r="AQ38" s="83"/>
      <c r="AR38" s="83"/>
      <c r="AS38" s="83"/>
      <c r="AT38" s="83"/>
      <c r="AU38" s="83"/>
      <c r="AV38" s="83"/>
      <c r="AW38" s="83"/>
      <c r="AX38" s="83"/>
      <c r="AY38" s="83"/>
      <c r="AZ38" s="83"/>
    </row>
    <row r="39" spans="2:54" s="5" customFormat="1" ht="9.75" customHeight="1" thickBot="1">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7"/>
      <c r="AL39" s="87"/>
      <c r="AM39" s="6"/>
      <c r="AN39" s="6"/>
      <c r="AO39" s="6"/>
      <c r="AP39" s="6"/>
      <c r="AQ39" s="6"/>
      <c r="AR39" s="6"/>
      <c r="AS39" s="6"/>
      <c r="AT39" s="6"/>
      <c r="AU39" s="6"/>
      <c r="BA39" s="24"/>
    </row>
    <row r="40" spans="2:54" s="5" customFormat="1" ht="24.75" customHeight="1">
      <c r="B40" s="840" t="s">
        <v>300</v>
      </c>
      <c r="C40" s="911" t="s">
        <v>301</v>
      </c>
      <c r="D40" s="697"/>
      <c r="E40" s="697"/>
      <c r="F40" s="697"/>
      <c r="G40" s="697"/>
      <c r="H40" s="698"/>
      <c r="I40" s="89" t="s">
        <v>4</v>
      </c>
      <c r="J40" s="900" t="s">
        <v>302</v>
      </c>
      <c r="K40" s="900"/>
      <c r="L40" s="900"/>
      <c r="M40" s="900"/>
      <c r="N40" s="900"/>
      <c r="O40" s="900"/>
      <c r="P40" s="900"/>
      <c r="Q40" s="900"/>
      <c r="R40" s="900"/>
      <c r="S40" s="900"/>
      <c r="T40" s="900"/>
      <c r="U40" s="900"/>
      <c r="V40" s="900"/>
      <c r="W40" s="900"/>
      <c r="X40" s="900"/>
      <c r="Y40" s="900"/>
      <c r="Z40" s="900"/>
      <c r="AA40" s="900"/>
      <c r="AB40" s="900"/>
      <c r="AC40" s="1090"/>
      <c r="AD40" s="86"/>
      <c r="AE40" s="86"/>
      <c r="AF40" s="86"/>
      <c r="AG40" s="86"/>
      <c r="AH40" s="86"/>
      <c r="AI40" s="86"/>
      <c r="AJ40" s="86"/>
      <c r="AK40" s="86"/>
      <c r="AL40" s="87"/>
      <c r="AM40" s="87"/>
      <c r="AN40" s="6"/>
      <c r="AO40" s="6"/>
      <c r="AP40" s="6"/>
      <c r="AQ40" s="6"/>
      <c r="AR40" s="6"/>
      <c r="AS40" s="6"/>
      <c r="AT40" s="6"/>
      <c r="AU40" s="6"/>
      <c r="AV40" s="6"/>
      <c r="BB40" s="24"/>
    </row>
    <row r="41" spans="2:54" s="5" customFormat="1" ht="24.75" customHeight="1" thickBot="1">
      <c r="B41" s="842"/>
      <c r="C41" s="914"/>
      <c r="D41" s="703"/>
      <c r="E41" s="703"/>
      <c r="F41" s="703"/>
      <c r="G41" s="703"/>
      <c r="H41" s="704"/>
      <c r="I41" s="91" t="s">
        <v>4</v>
      </c>
      <c r="J41" s="864" t="s">
        <v>303</v>
      </c>
      <c r="K41" s="864"/>
      <c r="L41" s="864"/>
      <c r="M41" s="864"/>
      <c r="N41" s="864"/>
      <c r="O41" s="864"/>
      <c r="P41" s="864"/>
      <c r="Q41" s="864"/>
      <c r="R41" s="864"/>
      <c r="S41" s="864"/>
      <c r="T41" s="864"/>
      <c r="U41" s="864"/>
      <c r="V41" s="864"/>
      <c r="W41" s="864"/>
      <c r="X41" s="864"/>
      <c r="Y41" s="864"/>
      <c r="Z41" s="864"/>
      <c r="AA41" s="864"/>
      <c r="AB41" s="864"/>
      <c r="AC41" s="908"/>
      <c r="AD41" s="86"/>
      <c r="AE41" s="86"/>
      <c r="AF41" s="86"/>
      <c r="AG41" s="86"/>
      <c r="AH41" s="86"/>
      <c r="AI41" s="86"/>
      <c r="AJ41" s="86"/>
      <c r="AK41" s="86"/>
      <c r="AL41" s="87"/>
      <c r="AM41" s="87"/>
      <c r="AN41" s="6"/>
      <c r="AO41" s="6"/>
      <c r="AS41" s="6"/>
      <c r="AT41" s="6"/>
      <c r="AU41" s="6"/>
      <c r="AV41" s="6"/>
      <c r="BB41" s="24"/>
    </row>
    <row r="42" spans="2:54" s="81" customFormat="1" ht="12" customHeight="1">
      <c r="B42" s="152" t="s">
        <v>304</v>
      </c>
      <c r="C42" s="868" t="s">
        <v>305</v>
      </c>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N42" s="83"/>
      <c r="AO42" s="83"/>
      <c r="AS42" s="83"/>
      <c r="AT42" s="83"/>
      <c r="AU42" s="83"/>
      <c r="AV42" s="83"/>
      <c r="AW42" s="83"/>
      <c r="AX42" s="83"/>
      <c r="AY42" s="83"/>
      <c r="AZ42" s="83"/>
    </row>
    <row r="43" spans="2:54" s="5" customFormat="1" ht="9.75" customHeight="1" thickBot="1">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7"/>
      <c r="AL43" s="87"/>
      <c r="AM43" s="6"/>
      <c r="AN43" s="6"/>
      <c r="AO43" s="6"/>
      <c r="AS43" s="6"/>
      <c r="AT43" s="6"/>
      <c r="AU43" s="6"/>
      <c r="BA43" s="24"/>
    </row>
    <row r="44" spans="2:54" s="5" customFormat="1" ht="32.25" customHeight="1">
      <c r="B44" s="905" t="s">
        <v>306</v>
      </c>
      <c r="C44" s="911" t="s">
        <v>307</v>
      </c>
      <c r="D44" s="697"/>
      <c r="E44" s="697"/>
      <c r="F44" s="697"/>
      <c r="G44" s="697"/>
      <c r="H44" s="698"/>
      <c r="I44" s="178" t="s">
        <v>308</v>
      </c>
      <c r="J44" s="917" t="s">
        <v>129</v>
      </c>
      <c r="K44" s="918"/>
      <c r="L44" s="919"/>
      <c r="M44" s="917" t="s">
        <v>130</v>
      </c>
      <c r="N44" s="918"/>
      <c r="O44" s="918"/>
      <c r="P44" s="918"/>
      <c r="Q44" s="918"/>
      <c r="R44" s="918"/>
      <c r="S44" s="918"/>
      <c r="T44" s="919"/>
      <c r="U44" s="917" t="s">
        <v>309</v>
      </c>
      <c r="V44" s="918"/>
      <c r="W44" s="918"/>
      <c r="X44" s="918"/>
      <c r="Y44" s="918"/>
      <c r="Z44" s="918"/>
      <c r="AA44" s="918"/>
      <c r="AB44" s="918"/>
      <c r="AC44" s="918"/>
      <c r="AD44" s="918"/>
      <c r="AE44" s="919"/>
      <c r="AF44" s="1012" t="s">
        <v>310</v>
      </c>
      <c r="AG44" s="1013"/>
      <c r="AH44" s="1013"/>
      <c r="AI44" s="1013"/>
      <c r="AJ44" s="1013"/>
      <c r="AK44" s="1014"/>
      <c r="AL44" s="6"/>
      <c r="AM44" s="6"/>
      <c r="AN44" s="6"/>
      <c r="AO44" s="6"/>
      <c r="AP44" s="6"/>
      <c r="AQ44" s="6"/>
      <c r="AR44" s="6"/>
      <c r="AS44" s="6"/>
      <c r="AT44" s="6"/>
      <c r="AU44" s="6"/>
      <c r="BA44" s="24"/>
    </row>
    <row r="45" spans="2:54" s="5" customFormat="1" ht="15.75" customHeight="1">
      <c r="B45" s="906"/>
      <c r="C45" s="912"/>
      <c r="D45" s="913"/>
      <c r="E45" s="913"/>
      <c r="F45" s="913"/>
      <c r="G45" s="913"/>
      <c r="H45" s="701"/>
      <c r="I45" s="1116">
        <v>1</v>
      </c>
      <c r="J45" s="180" t="s">
        <v>4</v>
      </c>
      <c r="K45" s="835" t="s">
        <v>127</v>
      </c>
      <c r="L45" s="836"/>
      <c r="M45" s="889"/>
      <c r="N45" s="890"/>
      <c r="O45" s="890"/>
      <c r="P45" s="890"/>
      <c r="Q45" s="890"/>
      <c r="R45" s="890"/>
      <c r="S45" s="890"/>
      <c r="T45" s="891"/>
      <c r="U45" s="889"/>
      <c r="V45" s="890"/>
      <c r="W45" s="890"/>
      <c r="X45" s="890"/>
      <c r="Y45" s="890"/>
      <c r="Z45" s="890"/>
      <c r="AA45" s="890"/>
      <c r="AB45" s="890"/>
      <c r="AC45" s="890"/>
      <c r="AD45" s="890"/>
      <c r="AE45" s="891"/>
      <c r="AF45" s="852" t="s">
        <v>4</v>
      </c>
      <c r="AG45" s="853"/>
      <c r="AH45" s="853"/>
      <c r="AI45" s="853"/>
      <c r="AJ45" s="853"/>
      <c r="AK45" s="854"/>
      <c r="AL45" s="6"/>
      <c r="AM45" s="6"/>
      <c r="AN45" s="6" t="s">
        <v>311</v>
      </c>
      <c r="AO45" s="6" t="str">
        <f>IF(J46="■","","■")</f>
        <v>■</v>
      </c>
      <c r="AR45" s="6"/>
      <c r="AS45" s="6"/>
      <c r="AT45" s="6"/>
      <c r="AU45" s="6"/>
      <c r="BA45" s="24"/>
    </row>
    <row r="46" spans="2:54" s="5" customFormat="1" ht="15.75" customHeight="1">
      <c r="B46" s="906"/>
      <c r="C46" s="912"/>
      <c r="D46" s="913"/>
      <c r="E46" s="913"/>
      <c r="F46" s="913"/>
      <c r="G46" s="913"/>
      <c r="H46" s="701"/>
      <c r="I46" s="1117"/>
      <c r="J46" s="100" t="s">
        <v>4</v>
      </c>
      <c r="K46" s="822" t="s">
        <v>128</v>
      </c>
      <c r="L46" s="823"/>
      <c r="M46" s="895"/>
      <c r="N46" s="896"/>
      <c r="O46" s="896"/>
      <c r="P46" s="896"/>
      <c r="Q46" s="896"/>
      <c r="R46" s="896"/>
      <c r="S46" s="896"/>
      <c r="T46" s="897"/>
      <c r="U46" s="895"/>
      <c r="V46" s="896"/>
      <c r="W46" s="896"/>
      <c r="X46" s="896"/>
      <c r="Y46" s="896"/>
      <c r="Z46" s="896"/>
      <c r="AA46" s="896"/>
      <c r="AB46" s="896"/>
      <c r="AC46" s="896"/>
      <c r="AD46" s="896"/>
      <c r="AE46" s="897"/>
      <c r="AF46" s="855"/>
      <c r="AG46" s="856"/>
      <c r="AH46" s="856"/>
      <c r="AI46" s="856"/>
      <c r="AJ46" s="856"/>
      <c r="AK46" s="857"/>
      <c r="AL46" s="6"/>
      <c r="AM46" s="6"/>
      <c r="AN46" s="6" t="s">
        <v>311</v>
      </c>
      <c r="AO46" s="6" t="str">
        <f>IF(J45="■","","■")</f>
        <v>■</v>
      </c>
      <c r="AR46" s="6"/>
      <c r="AS46" s="6"/>
      <c r="AT46" s="6"/>
      <c r="AU46" s="6"/>
      <c r="BA46" s="24"/>
    </row>
    <row r="47" spans="2:54" s="5" customFormat="1" ht="15.75" customHeight="1">
      <c r="B47" s="906"/>
      <c r="C47" s="912"/>
      <c r="D47" s="913"/>
      <c r="E47" s="913"/>
      <c r="F47" s="913"/>
      <c r="G47" s="913"/>
      <c r="H47" s="701"/>
      <c r="I47" s="1116">
        <v>2</v>
      </c>
      <c r="J47" s="180" t="s">
        <v>4</v>
      </c>
      <c r="K47" s="835" t="s">
        <v>127</v>
      </c>
      <c r="L47" s="836"/>
      <c r="M47" s="889"/>
      <c r="N47" s="890"/>
      <c r="O47" s="890"/>
      <c r="P47" s="890"/>
      <c r="Q47" s="890"/>
      <c r="R47" s="890"/>
      <c r="S47" s="890"/>
      <c r="T47" s="891"/>
      <c r="U47" s="889"/>
      <c r="V47" s="890"/>
      <c r="W47" s="890"/>
      <c r="X47" s="890"/>
      <c r="Y47" s="890"/>
      <c r="Z47" s="890"/>
      <c r="AA47" s="890"/>
      <c r="AB47" s="890"/>
      <c r="AC47" s="890"/>
      <c r="AD47" s="890"/>
      <c r="AE47" s="891"/>
      <c r="AF47" s="852" t="s">
        <v>4</v>
      </c>
      <c r="AG47" s="853"/>
      <c r="AH47" s="853"/>
      <c r="AI47" s="853"/>
      <c r="AJ47" s="853"/>
      <c r="AK47" s="854"/>
      <c r="AL47" s="6"/>
      <c r="AM47" s="6"/>
      <c r="AN47" s="6" t="s">
        <v>311</v>
      </c>
      <c r="AO47" s="6" t="str">
        <f>IF(J48="■","","■")</f>
        <v>■</v>
      </c>
      <c r="AR47" s="6"/>
      <c r="AS47" s="6"/>
      <c r="AT47" s="6"/>
      <c r="AU47" s="6"/>
      <c r="BA47" s="24"/>
    </row>
    <row r="48" spans="2:54" s="5" customFormat="1" ht="15.75" customHeight="1">
      <c r="B48" s="910"/>
      <c r="C48" s="912"/>
      <c r="D48" s="913"/>
      <c r="E48" s="913"/>
      <c r="F48" s="913"/>
      <c r="G48" s="913"/>
      <c r="H48" s="701"/>
      <c r="I48" s="1117"/>
      <c r="J48" s="100" t="s">
        <v>4</v>
      </c>
      <c r="K48" s="822" t="s">
        <v>128</v>
      </c>
      <c r="L48" s="823"/>
      <c r="M48" s="895"/>
      <c r="N48" s="896"/>
      <c r="O48" s="896"/>
      <c r="P48" s="896"/>
      <c r="Q48" s="896"/>
      <c r="R48" s="896"/>
      <c r="S48" s="896"/>
      <c r="T48" s="897"/>
      <c r="U48" s="895"/>
      <c r="V48" s="896"/>
      <c r="W48" s="896"/>
      <c r="X48" s="896"/>
      <c r="Y48" s="896"/>
      <c r="Z48" s="896"/>
      <c r="AA48" s="896"/>
      <c r="AB48" s="896"/>
      <c r="AC48" s="896"/>
      <c r="AD48" s="896"/>
      <c r="AE48" s="897"/>
      <c r="AF48" s="855"/>
      <c r="AG48" s="856"/>
      <c r="AH48" s="856"/>
      <c r="AI48" s="856"/>
      <c r="AJ48" s="856"/>
      <c r="AK48" s="857"/>
      <c r="AL48" s="6"/>
      <c r="AM48" s="6"/>
      <c r="AN48" s="6" t="s">
        <v>311</v>
      </c>
      <c r="AO48" s="6" t="str">
        <f>IF(J47="■","","■")</f>
        <v>■</v>
      </c>
      <c r="AR48" s="6"/>
      <c r="AS48" s="6"/>
      <c r="AT48" s="6"/>
      <c r="AU48" s="6"/>
      <c r="BA48" s="24"/>
    </row>
    <row r="49" spans="2:53" s="5" customFormat="1" ht="15.75" customHeight="1">
      <c r="B49" s="910"/>
      <c r="C49" s="912"/>
      <c r="D49" s="913"/>
      <c r="E49" s="913"/>
      <c r="F49" s="913"/>
      <c r="G49" s="913"/>
      <c r="H49" s="701"/>
      <c r="I49" s="1116">
        <v>3</v>
      </c>
      <c r="J49" s="180" t="s">
        <v>4</v>
      </c>
      <c r="K49" s="835" t="s">
        <v>127</v>
      </c>
      <c r="L49" s="836"/>
      <c r="M49" s="889"/>
      <c r="N49" s="890"/>
      <c r="O49" s="890"/>
      <c r="P49" s="890"/>
      <c r="Q49" s="890"/>
      <c r="R49" s="890"/>
      <c r="S49" s="890"/>
      <c r="T49" s="891"/>
      <c r="U49" s="889"/>
      <c r="V49" s="890"/>
      <c r="W49" s="890"/>
      <c r="X49" s="890"/>
      <c r="Y49" s="890"/>
      <c r="Z49" s="890"/>
      <c r="AA49" s="890"/>
      <c r="AB49" s="890"/>
      <c r="AC49" s="890"/>
      <c r="AD49" s="890"/>
      <c r="AE49" s="891"/>
      <c r="AF49" s="852" t="s">
        <v>4</v>
      </c>
      <c r="AG49" s="853"/>
      <c r="AH49" s="853"/>
      <c r="AI49" s="853"/>
      <c r="AJ49" s="853"/>
      <c r="AK49" s="854"/>
      <c r="AL49" s="6"/>
      <c r="AM49" s="6"/>
      <c r="AN49" s="6" t="s">
        <v>311</v>
      </c>
      <c r="AO49" s="6" t="str">
        <f>IF(J50="■","","■")</f>
        <v>■</v>
      </c>
      <c r="AR49" s="6"/>
      <c r="AS49" s="6"/>
      <c r="AT49" s="6"/>
      <c r="AU49" s="6"/>
      <c r="BA49" s="24"/>
    </row>
    <row r="50" spans="2:53" s="5" customFormat="1" ht="15.75" customHeight="1" thickBot="1">
      <c r="B50" s="907"/>
      <c r="C50" s="914"/>
      <c r="D50" s="703"/>
      <c r="E50" s="703"/>
      <c r="F50" s="703"/>
      <c r="G50" s="703"/>
      <c r="H50" s="704"/>
      <c r="I50" s="1118"/>
      <c r="J50" s="186" t="s">
        <v>4</v>
      </c>
      <c r="K50" s="850" t="s">
        <v>128</v>
      </c>
      <c r="L50" s="851"/>
      <c r="M50" s="892"/>
      <c r="N50" s="893"/>
      <c r="O50" s="893"/>
      <c r="P50" s="893"/>
      <c r="Q50" s="893"/>
      <c r="R50" s="893"/>
      <c r="S50" s="893"/>
      <c r="T50" s="894"/>
      <c r="U50" s="892"/>
      <c r="V50" s="893"/>
      <c r="W50" s="893"/>
      <c r="X50" s="893"/>
      <c r="Y50" s="893"/>
      <c r="Z50" s="893"/>
      <c r="AA50" s="893"/>
      <c r="AB50" s="893"/>
      <c r="AC50" s="893"/>
      <c r="AD50" s="893"/>
      <c r="AE50" s="894"/>
      <c r="AF50" s="858"/>
      <c r="AG50" s="859"/>
      <c r="AH50" s="859"/>
      <c r="AI50" s="859"/>
      <c r="AJ50" s="859"/>
      <c r="AK50" s="860"/>
      <c r="AL50" s="6"/>
      <c r="AM50" s="6"/>
      <c r="AN50" s="6" t="s">
        <v>311</v>
      </c>
      <c r="AO50" s="6" t="str">
        <f>IF(J49="■","","■")</f>
        <v>■</v>
      </c>
      <c r="AR50" s="6"/>
      <c r="AS50" s="6"/>
      <c r="AT50" s="6"/>
      <c r="AU50" s="6"/>
      <c r="BA50" s="24"/>
    </row>
    <row r="51" spans="2:53" s="81" customFormat="1" ht="12" customHeight="1">
      <c r="B51" s="152" t="s">
        <v>312</v>
      </c>
      <c r="C51" s="868" t="s">
        <v>313</v>
      </c>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N51" s="83"/>
      <c r="AO51" s="83"/>
      <c r="AP51" s="83"/>
      <c r="AQ51" s="83"/>
      <c r="AR51" s="83"/>
      <c r="AS51" s="83"/>
      <c r="AT51" s="83"/>
      <c r="AU51" s="83"/>
      <c r="AV51" s="83"/>
      <c r="AW51" s="83"/>
      <c r="AX51" s="83"/>
      <c r="AY51" s="83"/>
      <c r="AZ51" s="83"/>
    </row>
    <row r="52" spans="2:53" s="81" customFormat="1" ht="12" customHeight="1">
      <c r="B52" s="152" t="s">
        <v>314</v>
      </c>
      <c r="C52" s="868" t="s">
        <v>315</v>
      </c>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N52" s="83"/>
      <c r="AO52" s="83"/>
      <c r="AP52" s="83"/>
      <c r="AQ52" s="83"/>
      <c r="AR52" s="83"/>
      <c r="AS52" s="83"/>
      <c r="AT52" s="83"/>
      <c r="AU52" s="83"/>
      <c r="AV52" s="83"/>
      <c r="AW52" s="83"/>
      <c r="AX52" s="83"/>
      <c r="AY52" s="83"/>
      <c r="AZ52" s="83"/>
    </row>
    <row r="53" spans="2:53" s="81" customFormat="1" ht="12" customHeight="1">
      <c r="B53" s="152" t="s">
        <v>316</v>
      </c>
      <c r="C53" s="868" t="s">
        <v>317</v>
      </c>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N53" s="83"/>
      <c r="AO53" s="83"/>
      <c r="AP53" s="83"/>
      <c r="AQ53" s="83"/>
      <c r="AR53" s="83"/>
      <c r="AS53" s="83"/>
      <c r="AT53" s="83"/>
      <c r="AU53" s="83"/>
      <c r="AV53" s="83"/>
      <c r="AW53" s="83"/>
      <c r="AX53" s="83"/>
      <c r="AY53" s="83"/>
      <c r="AZ53" s="83"/>
    </row>
    <row r="54" spans="2:53" s="5" customFormat="1" ht="9.75" customHeight="1" thickBot="1">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6"/>
      <c r="AL54" s="6"/>
      <c r="AM54" s="6"/>
      <c r="AN54" s="6"/>
      <c r="AO54" s="6"/>
      <c r="AP54" s="6"/>
      <c r="AQ54" s="6"/>
      <c r="AR54" s="6"/>
      <c r="AS54" s="6"/>
      <c r="AT54" s="6"/>
      <c r="AU54" s="6"/>
      <c r="BA54" s="24"/>
    </row>
    <row r="55" spans="2:53" s="5" customFormat="1" ht="18" customHeight="1">
      <c r="B55" s="905" t="s">
        <v>318</v>
      </c>
      <c r="C55" s="1119" t="s">
        <v>319</v>
      </c>
      <c r="D55" s="1119"/>
      <c r="E55" s="1119"/>
      <c r="F55" s="1119"/>
      <c r="G55" s="1119"/>
      <c r="H55" s="1119"/>
      <c r="I55" s="887" t="s">
        <v>320</v>
      </c>
      <c r="J55" s="887"/>
      <c r="K55" s="887"/>
      <c r="L55" s="887"/>
      <c r="M55" s="887"/>
      <c r="N55" s="887"/>
      <c r="O55" s="887"/>
      <c r="P55" s="887" t="s">
        <v>321</v>
      </c>
      <c r="Q55" s="887"/>
      <c r="R55" s="887"/>
      <c r="S55" s="887"/>
      <c r="T55" s="887"/>
      <c r="U55" s="887"/>
      <c r="V55" s="888"/>
      <c r="W55" s="86"/>
      <c r="X55" s="86"/>
      <c r="Y55" s="86"/>
      <c r="Z55" s="86"/>
      <c r="AA55" s="86"/>
      <c r="AB55" s="86"/>
      <c r="AC55" s="86"/>
      <c r="AD55" s="86"/>
      <c r="AE55" s="86"/>
      <c r="AF55" s="86"/>
      <c r="AG55" s="86"/>
      <c r="AH55" s="86"/>
      <c r="AI55" s="86"/>
      <c r="AJ55" s="86"/>
      <c r="AK55" s="87"/>
      <c r="AL55" s="87"/>
      <c r="AM55" s="6"/>
      <c r="AN55" s="6"/>
      <c r="AO55" s="6"/>
      <c r="AP55" s="6"/>
      <c r="AQ55" s="6"/>
      <c r="AR55" s="6"/>
      <c r="AS55" s="6"/>
      <c r="AT55" s="6"/>
      <c r="AU55" s="6"/>
      <c r="BA55" s="24"/>
    </row>
    <row r="56" spans="2:53" s="5" customFormat="1" ht="24.75" customHeight="1" thickBot="1">
      <c r="B56" s="907"/>
      <c r="C56" s="1120"/>
      <c r="D56" s="1120"/>
      <c r="E56" s="1120"/>
      <c r="F56" s="1120"/>
      <c r="G56" s="1120"/>
      <c r="H56" s="1120"/>
      <c r="I56" s="839"/>
      <c r="J56" s="839"/>
      <c r="K56" s="839"/>
      <c r="L56" s="839"/>
      <c r="M56" s="839"/>
      <c r="N56" s="839"/>
      <c r="O56" s="839"/>
      <c r="P56" s="839"/>
      <c r="Q56" s="839"/>
      <c r="R56" s="839"/>
      <c r="S56" s="839"/>
      <c r="T56" s="839"/>
      <c r="U56" s="839"/>
      <c r="V56" s="870"/>
      <c r="W56" s="86"/>
      <c r="X56" s="86"/>
      <c r="Y56" s="86"/>
      <c r="Z56" s="86"/>
      <c r="AA56" s="86"/>
      <c r="AB56" s="86"/>
      <c r="AC56" s="86"/>
      <c r="AD56" s="86"/>
      <c r="AE56" s="86"/>
      <c r="AF56" s="86"/>
      <c r="AG56" s="86"/>
      <c r="AH56" s="86"/>
      <c r="AI56" s="86"/>
      <c r="AJ56" s="86"/>
      <c r="AK56" s="87"/>
      <c r="AL56" s="87"/>
      <c r="AM56" s="6"/>
      <c r="AN56" s="6"/>
      <c r="AO56" s="6"/>
      <c r="AP56" s="6"/>
      <c r="AQ56" s="6"/>
      <c r="AR56" s="6"/>
      <c r="AS56" s="6"/>
      <c r="AT56" s="6"/>
      <c r="AU56" s="6"/>
      <c r="BA56" s="24"/>
    </row>
    <row r="57" spans="2:53" s="5" customFormat="1" ht="9.75" customHeight="1" thickBot="1">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7"/>
      <c r="AL57" s="87"/>
      <c r="AM57" s="6"/>
      <c r="AN57" s="6"/>
      <c r="AO57" s="6"/>
      <c r="AP57" s="6"/>
      <c r="AQ57" s="6"/>
      <c r="AR57" s="6"/>
      <c r="AS57" s="6"/>
      <c r="AT57" s="6"/>
      <c r="AU57" s="6"/>
      <c r="BA57" s="24"/>
    </row>
    <row r="58" spans="2:53" s="5" customFormat="1" ht="18" customHeight="1">
      <c r="B58" s="905" t="s">
        <v>322</v>
      </c>
      <c r="C58" s="902" t="s">
        <v>323</v>
      </c>
      <c r="D58" s="1119"/>
      <c r="E58" s="1119"/>
      <c r="F58" s="1119"/>
      <c r="G58" s="1119"/>
      <c r="H58" s="1119"/>
      <c r="I58" s="887" t="s">
        <v>324</v>
      </c>
      <c r="J58" s="887"/>
      <c r="K58" s="887"/>
      <c r="L58" s="887"/>
      <c r="M58" s="887"/>
      <c r="N58" s="229" t="s">
        <v>4</v>
      </c>
      <c r="O58" s="1135" t="s">
        <v>325</v>
      </c>
      <c r="P58" s="1135"/>
      <c r="Q58" s="1135"/>
      <c r="R58" s="1135"/>
      <c r="S58" s="1135"/>
      <c r="T58" s="1135"/>
      <c r="U58" s="1135"/>
      <c r="V58" s="1135"/>
      <c r="W58" s="1135"/>
      <c r="X58" s="1135"/>
      <c r="Y58" s="1135"/>
      <c r="Z58" s="1135"/>
      <c r="AA58" s="1135"/>
      <c r="AB58" s="1135"/>
      <c r="AC58" s="1135"/>
      <c r="AD58" s="1135"/>
      <c r="AE58" s="1135"/>
      <c r="AF58" s="1135"/>
      <c r="AG58" s="1135"/>
      <c r="AH58" s="1135"/>
      <c r="AI58" s="1135"/>
      <c r="AJ58" s="1135"/>
      <c r="AK58" s="1136"/>
      <c r="AL58" s="87"/>
      <c r="AM58" s="6"/>
      <c r="AN58" s="6" t="s">
        <v>311</v>
      </c>
      <c r="AO58" s="6" t="str">
        <f>IF(OR(N59="■",N60="■"),"","■")</f>
        <v>■</v>
      </c>
      <c r="AP58" s="6"/>
      <c r="AQ58" s="6"/>
      <c r="AR58" s="6"/>
      <c r="AS58" s="6"/>
      <c r="AT58" s="6"/>
      <c r="AU58" s="6"/>
      <c r="BA58" s="24"/>
    </row>
    <row r="59" spans="2:53" s="5" customFormat="1" ht="18" customHeight="1">
      <c r="B59" s="1131"/>
      <c r="C59" s="1132"/>
      <c r="D59" s="1132"/>
      <c r="E59" s="1132"/>
      <c r="F59" s="1132"/>
      <c r="G59" s="1132"/>
      <c r="H59" s="1132"/>
      <c r="I59" s="1134"/>
      <c r="J59" s="1134"/>
      <c r="K59" s="1134"/>
      <c r="L59" s="1134"/>
      <c r="M59" s="1134"/>
      <c r="N59" s="100" t="s">
        <v>4</v>
      </c>
      <c r="O59" s="815" t="s">
        <v>326</v>
      </c>
      <c r="P59" s="815"/>
      <c r="Q59" s="815"/>
      <c r="R59" s="815"/>
      <c r="S59" s="815"/>
      <c r="T59" s="815"/>
      <c r="U59" s="815"/>
      <c r="V59" s="815"/>
      <c r="W59" s="815"/>
      <c r="X59" s="815"/>
      <c r="Y59" s="815"/>
      <c r="Z59" s="815"/>
      <c r="AA59" s="815"/>
      <c r="AB59" s="815"/>
      <c r="AC59" s="815"/>
      <c r="AD59" s="815"/>
      <c r="AE59" s="815"/>
      <c r="AF59" s="815"/>
      <c r="AG59" s="815"/>
      <c r="AH59" s="815"/>
      <c r="AI59" s="815"/>
      <c r="AJ59" s="815"/>
      <c r="AK59" s="1137"/>
      <c r="AL59" s="87"/>
      <c r="AM59" s="6"/>
      <c r="AN59" s="6" t="s">
        <v>311</v>
      </c>
      <c r="AO59" s="6" t="str">
        <f>IF(OR(N58="■",N60="■"),"","■")</f>
        <v>■</v>
      </c>
      <c r="AP59" s="6"/>
      <c r="AQ59" s="6"/>
      <c r="AR59" s="6"/>
      <c r="AS59" s="6"/>
      <c r="AT59" s="6"/>
      <c r="AU59" s="6"/>
      <c r="BA59" s="24"/>
    </row>
    <row r="60" spans="2:53" s="5" customFormat="1" ht="18" customHeight="1">
      <c r="B60" s="906"/>
      <c r="C60" s="1133"/>
      <c r="D60" s="1133"/>
      <c r="E60" s="1133"/>
      <c r="F60" s="1133"/>
      <c r="G60" s="1133"/>
      <c r="H60" s="1133"/>
      <c r="I60" s="1124"/>
      <c r="J60" s="1124"/>
      <c r="K60" s="1124"/>
      <c r="L60" s="1124"/>
      <c r="M60" s="1124"/>
      <c r="N60" s="181" t="s">
        <v>4</v>
      </c>
      <c r="O60" s="822" t="s">
        <v>327</v>
      </c>
      <c r="P60" s="822"/>
      <c r="Q60" s="822"/>
      <c r="R60" s="822"/>
      <c r="S60" s="822"/>
      <c r="T60" s="822"/>
      <c r="U60" s="822"/>
      <c r="V60" s="822"/>
      <c r="W60" s="822"/>
      <c r="X60" s="822"/>
      <c r="Y60" s="822"/>
      <c r="Z60" s="822"/>
      <c r="AA60" s="822"/>
      <c r="AB60" s="822"/>
      <c r="AC60" s="822"/>
      <c r="AD60" s="822"/>
      <c r="AE60" s="822"/>
      <c r="AF60" s="822"/>
      <c r="AG60" s="822"/>
      <c r="AH60" s="822"/>
      <c r="AI60" s="822"/>
      <c r="AJ60" s="822"/>
      <c r="AK60" s="1138"/>
      <c r="AL60" s="87"/>
      <c r="AM60" s="6"/>
      <c r="AN60" s="6" t="s">
        <v>311</v>
      </c>
      <c r="AO60" s="6" t="str">
        <f>IF(OR(N58="■",N59="■"),"","■")</f>
        <v>■</v>
      </c>
      <c r="AP60" s="6"/>
      <c r="AQ60" s="6"/>
      <c r="AR60" s="6"/>
      <c r="AS60" s="6"/>
      <c r="AT60" s="6"/>
      <c r="AU60" s="6"/>
      <c r="BA60" s="24"/>
    </row>
    <row r="61" spans="2:53" s="5" customFormat="1" ht="18" customHeight="1">
      <c r="B61" s="906"/>
      <c r="C61" s="1133"/>
      <c r="D61" s="1133"/>
      <c r="E61" s="1133"/>
      <c r="F61" s="1133"/>
      <c r="G61" s="1133"/>
      <c r="H61" s="1133"/>
      <c r="I61" s="1124" t="s">
        <v>328</v>
      </c>
      <c r="J61" s="1124"/>
      <c r="K61" s="1124"/>
      <c r="L61" s="1124"/>
      <c r="M61" s="1124"/>
      <c r="N61" s="1121" t="s">
        <v>329</v>
      </c>
      <c r="O61" s="1122"/>
      <c r="P61" s="1122"/>
      <c r="Q61" s="1122"/>
      <c r="R61" s="1122"/>
      <c r="S61" s="1122"/>
      <c r="T61" s="1122"/>
      <c r="U61" s="1122"/>
      <c r="V61" s="1122"/>
      <c r="W61" s="1122"/>
      <c r="X61" s="1122"/>
      <c r="Y61" s="1122"/>
      <c r="Z61" s="1122"/>
      <c r="AA61" s="1122"/>
      <c r="AB61" s="1122"/>
      <c r="AC61" s="1122"/>
      <c r="AD61" s="1122"/>
      <c r="AE61" s="1122"/>
      <c r="AF61" s="1122"/>
      <c r="AG61" s="1122"/>
      <c r="AH61" s="1122"/>
      <c r="AI61" s="1122"/>
      <c r="AJ61" s="1122"/>
      <c r="AK61" s="1123"/>
      <c r="AL61" s="87"/>
      <c r="AM61" s="6"/>
      <c r="AN61" s="6"/>
      <c r="AO61" s="6"/>
      <c r="AP61" s="6"/>
      <c r="AQ61" s="6"/>
      <c r="AR61" s="6"/>
      <c r="AS61" s="6"/>
      <c r="AT61" s="6"/>
      <c r="AU61" s="6"/>
      <c r="BA61" s="24"/>
    </row>
    <row r="62" spans="2:53" s="5" customFormat="1" ht="24.75" customHeight="1">
      <c r="B62" s="906"/>
      <c r="C62" s="1133"/>
      <c r="D62" s="1133"/>
      <c r="E62" s="1133"/>
      <c r="F62" s="1133"/>
      <c r="G62" s="1133"/>
      <c r="H62" s="1133"/>
      <c r="I62" s="1124"/>
      <c r="J62" s="1124"/>
      <c r="K62" s="1124"/>
      <c r="L62" s="1124"/>
      <c r="M62" s="1124"/>
      <c r="N62" s="1110"/>
      <c r="O62" s="1111"/>
      <c r="P62" s="1111"/>
      <c r="Q62" s="1111"/>
      <c r="R62" s="1111"/>
      <c r="S62" s="1111"/>
      <c r="T62" s="1111"/>
      <c r="U62" s="1111"/>
      <c r="V62" s="1111"/>
      <c r="W62" s="1111"/>
      <c r="X62" s="1111"/>
      <c r="Y62" s="1111"/>
      <c r="Z62" s="1111"/>
      <c r="AA62" s="1111"/>
      <c r="AB62" s="1111"/>
      <c r="AC62" s="1111"/>
      <c r="AD62" s="1111"/>
      <c r="AE62" s="1111"/>
      <c r="AF62" s="1111"/>
      <c r="AG62" s="1111"/>
      <c r="AH62" s="1111"/>
      <c r="AI62" s="1111"/>
      <c r="AJ62" s="1111"/>
      <c r="AK62" s="1112"/>
      <c r="AL62" s="87"/>
      <c r="AM62" s="6"/>
      <c r="AN62" s="6"/>
      <c r="AO62" s="6"/>
      <c r="AP62" s="6"/>
      <c r="AQ62" s="6"/>
      <c r="AR62" s="6"/>
      <c r="AS62" s="6"/>
      <c r="AT62" s="6"/>
      <c r="AU62" s="6"/>
      <c r="BA62" s="24"/>
    </row>
    <row r="63" spans="2:53" s="5" customFormat="1" ht="18" customHeight="1">
      <c r="B63" s="906"/>
      <c r="C63" s="1133"/>
      <c r="D63" s="1133"/>
      <c r="E63" s="1133"/>
      <c r="F63" s="1133"/>
      <c r="G63" s="1133"/>
      <c r="H63" s="1133"/>
      <c r="I63" s="1124" t="s">
        <v>330</v>
      </c>
      <c r="J63" s="1124"/>
      <c r="K63" s="1124"/>
      <c r="L63" s="1124"/>
      <c r="M63" s="1124"/>
      <c r="N63" s="1121" t="s">
        <v>331</v>
      </c>
      <c r="O63" s="1122"/>
      <c r="P63" s="1122"/>
      <c r="Q63" s="1122"/>
      <c r="R63" s="1122"/>
      <c r="S63" s="1122"/>
      <c r="T63" s="1122"/>
      <c r="U63" s="1122"/>
      <c r="V63" s="1122"/>
      <c r="W63" s="1122"/>
      <c r="X63" s="1122"/>
      <c r="Y63" s="1122"/>
      <c r="Z63" s="1122"/>
      <c r="AA63" s="1122"/>
      <c r="AB63" s="1122"/>
      <c r="AC63" s="1122"/>
      <c r="AD63" s="1122"/>
      <c r="AE63" s="1122"/>
      <c r="AF63" s="1122"/>
      <c r="AG63" s="1122"/>
      <c r="AH63" s="1122"/>
      <c r="AI63" s="1122"/>
      <c r="AJ63" s="1122"/>
      <c r="AK63" s="1123"/>
      <c r="AL63" s="87"/>
      <c r="AM63" s="6"/>
      <c r="AN63" s="6"/>
      <c r="AO63" s="6"/>
      <c r="AP63" s="6"/>
      <c r="AQ63" s="6"/>
      <c r="AR63" s="6"/>
      <c r="AS63" s="6"/>
      <c r="AT63" s="6"/>
      <c r="AU63" s="6"/>
      <c r="BA63" s="24"/>
    </row>
    <row r="64" spans="2:53" s="5" customFormat="1" ht="24.75" customHeight="1">
      <c r="B64" s="906"/>
      <c r="C64" s="1133"/>
      <c r="D64" s="1133"/>
      <c r="E64" s="1133"/>
      <c r="F64" s="1133"/>
      <c r="G64" s="1133"/>
      <c r="H64" s="1133"/>
      <c r="I64" s="1124"/>
      <c r="J64" s="1124"/>
      <c r="K64" s="1124"/>
      <c r="L64" s="1124"/>
      <c r="M64" s="1124"/>
      <c r="N64" s="1110"/>
      <c r="O64" s="1111"/>
      <c r="P64" s="1111"/>
      <c r="Q64" s="1111"/>
      <c r="R64" s="1111"/>
      <c r="S64" s="1111"/>
      <c r="T64" s="1111"/>
      <c r="U64" s="1111"/>
      <c r="V64" s="1111"/>
      <c r="W64" s="1111"/>
      <c r="X64" s="1111"/>
      <c r="Y64" s="1111"/>
      <c r="Z64" s="1111"/>
      <c r="AA64" s="1111"/>
      <c r="AB64" s="1111"/>
      <c r="AC64" s="1111"/>
      <c r="AD64" s="1111"/>
      <c r="AE64" s="1111"/>
      <c r="AF64" s="1111"/>
      <c r="AG64" s="1111"/>
      <c r="AH64" s="1111"/>
      <c r="AI64" s="1111"/>
      <c r="AJ64" s="1111"/>
      <c r="AK64" s="1112"/>
      <c r="AL64" s="87"/>
      <c r="AM64" s="6"/>
      <c r="AN64" s="6"/>
      <c r="AO64" s="6"/>
      <c r="AP64" s="6"/>
      <c r="AQ64" s="6"/>
      <c r="AR64" s="6"/>
      <c r="AS64" s="6"/>
      <c r="AT64" s="6"/>
      <c r="AU64" s="6"/>
      <c r="BA64" s="24"/>
    </row>
    <row r="65" spans="2:53" s="5" customFormat="1" ht="18" customHeight="1">
      <c r="B65" s="906"/>
      <c r="C65" s="1133"/>
      <c r="D65" s="1133"/>
      <c r="E65" s="1133"/>
      <c r="F65" s="1133"/>
      <c r="G65" s="1133"/>
      <c r="H65" s="1133"/>
      <c r="I65" s="1124" t="s">
        <v>332</v>
      </c>
      <c r="J65" s="1124"/>
      <c r="K65" s="1124"/>
      <c r="L65" s="1124"/>
      <c r="M65" s="1124"/>
      <c r="N65" s="1121" t="s">
        <v>333</v>
      </c>
      <c r="O65" s="1122"/>
      <c r="P65" s="1122"/>
      <c r="Q65" s="1122"/>
      <c r="R65" s="1122"/>
      <c r="S65" s="1122"/>
      <c r="T65" s="1122"/>
      <c r="U65" s="1122"/>
      <c r="V65" s="1122"/>
      <c r="W65" s="1122"/>
      <c r="X65" s="1122"/>
      <c r="Y65" s="1122"/>
      <c r="Z65" s="1122"/>
      <c r="AA65" s="1122"/>
      <c r="AB65" s="1122"/>
      <c r="AC65" s="1122"/>
      <c r="AD65" s="1122"/>
      <c r="AE65" s="1122"/>
      <c r="AF65" s="1122"/>
      <c r="AG65" s="1122"/>
      <c r="AH65" s="1122"/>
      <c r="AI65" s="1122"/>
      <c r="AJ65" s="1122"/>
      <c r="AK65" s="1123"/>
      <c r="AL65" s="87"/>
      <c r="AM65" s="6"/>
      <c r="AN65" s="6"/>
      <c r="AO65" s="6"/>
      <c r="AP65" s="6"/>
      <c r="AQ65" s="6"/>
      <c r="AR65" s="6"/>
      <c r="AS65" s="6"/>
      <c r="AT65" s="6"/>
      <c r="AU65" s="6"/>
      <c r="BA65" s="24"/>
    </row>
    <row r="66" spans="2:53" s="5" customFormat="1" ht="49.5" customHeight="1">
      <c r="B66" s="906"/>
      <c r="C66" s="1133"/>
      <c r="D66" s="1133"/>
      <c r="E66" s="1133"/>
      <c r="F66" s="1133"/>
      <c r="G66" s="1133"/>
      <c r="H66" s="1133"/>
      <c r="I66" s="1124"/>
      <c r="J66" s="1124"/>
      <c r="K66" s="1124"/>
      <c r="L66" s="1124"/>
      <c r="M66" s="1124"/>
      <c r="N66" s="1125"/>
      <c r="O66" s="1126"/>
      <c r="P66" s="1126"/>
      <c r="Q66" s="1126"/>
      <c r="R66" s="1126"/>
      <c r="S66" s="1126"/>
      <c r="T66" s="1126"/>
      <c r="U66" s="1126"/>
      <c r="V66" s="1126"/>
      <c r="W66" s="1126"/>
      <c r="X66" s="1126"/>
      <c r="Y66" s="1126"/>
      <c r="Z66" s="1126"/>
      <c r="AA66" s="1126"/>
      <c r="AB66" s="1126"/>
      <c r="AC66" s="1126"/>
      <c r="AD66" s="1126"/>
      <c r="AE66" s="1126"/>
      <c r="AF66" s="1126"/>
      <c r="AG66" s="1126"/>
      <c r="AH66" s="1126"/>
      <c r="AI66" s="1126"/>
      <c r="AJ66" s="1126"/>
      <c r="AK66" s="1127"/>
      <c r="AL66" s="87"/>
      <c r="AM66" s="6"/>
      <c r="AN66" s="6"/>
      <c r="AO66" s="6"/>
      <c r="AP66" s="6"/>
      <c r="AQ66" s="6"/>
      <c r="AR66" s="6"/>
      <c r="AS66" s="6"/>
      <c r="AT66" s="6"/>
      <c r="AU66" s="6"/>
      <c r="BA66" s="24"/>
    </row>
    <row r="67" spans="2:53" s="5" customFormat="1" ht="18" customHeight="1">
      <c r="B67" s="906"/>
      <c r="C67" s="1133"/>
      <c r="D67" s="1133"/>
      <c r="E67" s="1133"/>
      <c r="F67" s="1133"/>
      <c r="G67" s="1133"/>
      <c r="H67" s="1133"/>
      <c r="I67" s="1124" t="s">
        <v>334</v>
      </c>
      <c r="J67" s="1124"/>
      <c r="K67" s="1124"/>
      <c r="L67" s="1124"/>
      <c r="M67" s="1124"/>
      <c r="N67" s="180" t="s">
        <v>4</v>
      </c>
      <c r="O67" s="835" t="s">
        <v>335</v>
      </c>
      <c r="P67" s="835"/>
      <c r="Q67" s="835"/>
      <c r="R67" s="835"/>
      <c r="S67" s="835"/>
      <c r="T67" s="835"/>
      <c r="U67" s="835"/>
      <c r="V67" s="835"/>
      <c r="W67" s="835"/>
      <c r="X67" s="835"/>
      <c r="Y67" s="835"/>
      <c r="Z67" s="835"/>
      <c r="AA67" s="835"/>
      <c r="AB67" s="835"/>
      <c r="AC67" s="835"/>
      <c r="AD67" s="835"/>
      <c r="AE67" s="835"/>
      <c r="AF67" s="835"/>
      <c r="AG67" s="835"/>
      <c r="AH67" s="835"/>
      <c r="AI67" s="835"/>
      <c r="AJ67" s="835"/>
      <c r="AK67" s="1129"/>
      <c r="AL67" s="87"/>
      <c r="AM67" s="6"/>
      <c r="AN67" s="6" t="s">
        <v>311</v>
      </c>
      <c r="AO67" s="6" t="str">
        <f>IF(N68="■","","■")</f>
        <v>■</v>
      </c>
      <c r="AP67" s="6"/>
      <c r="AQ67" s="6"/>
      <c r="AR67" s="6"/>
      <c r="AS67" s="6"/>
      <c r="AT67" s="6"/>
      <c r="AU67" s="6"/>
      <c r="BA67" s="24"/>
    </row>
    <row r="68" spans="2:53" s="5" customFormat="1" ht="18" customHeight="1" thickBot="1">
      <c r="B68" s="907"/>
      <c r="C68" s="1120"/>
      <c r="D68" s="1120"/>
      <c r="E68" s="1120"/>
      <c r="F68" s="1120"/>
      <c r="G68" s="1120"/>
      <c r="H68" s="1120"/>
      <c r="I68" s="1128"/>
      <c r="J68" s="1128"/>
      <c r="K68" s="1128"/>
      <c r="L68" s="1128"/>
      <c r="M68" s="1128"/>
      <c r="N68" s="186" t="s">
        <v>4</v>
      </c>
      <c r="O68" s="850" t="s">
        <v>336</v>
      </c>
      <c r="P68" s="850"/>
      <c r="Q68" s="850"/>
      <c r="R68" s="850"/>
      <c r="S68" s="850"/>
      <c r="T68" s="850"/>
      <c r="U68" s="850"/>
      <c r="V68" s="850"/>
      <c r="W68" s="850"/>
      <c r="X68" s="850"/>
      <c r="Y68" s="850"/>
      <c r="Z68" s="850"/>
      <c r="AA68" s="850"/>
      <c r="AB68" s="850"/>
      <c r="AC68" s="850"/>
      <c r="AD68" s="850"/>
      <c r="AE68" s="850"/>
      <c r="AF68" s="850"/>
      <c r="AG68" s="850"/>
      <c r="AH68" s="850"/>
      <c r="AI68" s="850"/>
      <c r="AJ68" s="850"/>
      <c r="AK68" s="1130"/>
      <c r="AL68" s="87"/>
      <c r="AM68" s="6"/>
      <c r="AN68" s="6" t="s">
        <v>311</v>
      </c>
      <c r="AO68" s="6" t="str">
        <f>IF(N67="■","","■")</f>
        <v>■</v>
      </c>
      <c r="AP68" s="6"/>
      <c r="AQ68" s="6"/>
      <c r="AR68" s="6"/>
      <c r="AS68" s="6"/>
      <c r="AT68" s="6"/>
      <c r="AU68" s="6"/>
      <c r="BA68" s="24"/>
    </row>
    <row r="69" spans="2:53" s="81" customFormat="1" ht="12" customHeight="1">
      <c r="B69" s="152" t="s">
        <v>337</v>
      </c>
      <c r="C69" s="1075" t="s">
        <v>338</v>
      </c>
      <c r="D69" s="1075"/>
      <c r="E69" s="1075"/>
      <c r="F69" s="1075"/>
      <c r="G69" s="1075"/>
      <c r="H69" s="1075"/>
      <c r="I69" s="1075"/>
      <c r="J69" s="1075"/>
      <c r="K69" s="1075"/>
      <c r="L69" s="1075"/>
      <c r="M69" s="1075"/>
      <c r="N69" s="1075"/>
      <c r="O69" s="1075"/>
      <c r="P69" s="1075"/>
      <c r="Q69" s="1075"/>
      <c r="R69" s="1075"/>
      <c r="S69" s="1075"/>
      <c r="T69" s="1075"/>
      <c r="U69" s="1075"/>
      <c r="V69" s="1075"/>
      <c r="W69" s="1075"/>
      <c r="X69" s="1075"/>
      <c r="Y69" s="1075"/>
      <c r="Z69" s="1075"/>
      <c r="AA69" s="1075"/>
      <c r="AB69" s="1075"/>
      <c r="AC69" s="1075"/>
      <c r="AD69" s="1075"/>
      <c r="AE69" s="1075"/>
      <c r="AF69" s="1141" t="s">
        <v>585</v>
      </c>
      <c r="AG69" s="1141"/>
      <c r="AH69" s="1141"/>
      <c r="AI69" s="1141"/>
      <c r="AJ69" s="1141"/>
      <c r="AK69" s="1141"/>
      <c r="AN69" s="83"/>
      <c r="AO69" s="83"/>
      <c r="AP69" s="83"/>
      <c r="AQ69" s="83"/>
      <c r="AR69" s="83"/>
      <c r="AS69" s="83"/>
      <c r="AT69" s="83"/>
      <c r="AU69" s="83"/>
      <c r="AV69" s="83"/>
      <c r="AW69" s="83"/>
      <c r="AX69" s="83"/>
      <c r="AY69" s="83"/>
      <c r="AZ69" s="83"/>
    </row>
    <row r="70" spans="2:53" s="81" customFormat="1" ht="12" customHeight="1">
      <c r="B70" s="152"/>
      <c r="C70" s="1080" t="s">
        <v>339</v>
      </c>
      <c r="D70" s="1080"/>
      <c r="E70" s="1080"/>
      <c r="F70" s="1080"/>
      <c r="G70" s="1080"/>
      <c r="H70" s="1080"/>
      <c r="I70" s="1080"/>
      <c r="J70" s="1080"/>
      <c r="K70" s="1080"/>
      <c r="L70" s="1080"/>
      <c r="M70" s="1080"/>
      <c r="N70" s="1080"/>
      <c r="O70" s="1080"/>
      <c r="P70" s="1080"/>
      <c r="Q70" s="1080"/>
      <c r="R70" s="1080"/>
      <c r="S70" s="1080"/>
      <c r="T70" s="1080"/>
      <c r="U70" s="1080"/>
      <c r="V70" s="1080"/>
      <c r="W70" s="1080"/>
      <c r="X70" s="1080"/>
      <c r="Y70" s="1080"/>
      <c r="Z70" s="1080"/>
      <c r="AA70" s="1080"/>
      <c r="AB70" s="1080"/>
      <c r="AC70" s="1080"/>
      <c r="AD70" s="1080"/>
      <c r="AE70" s="1080"/>
      <c r="AF70" s="1142"/>
      <c r="AG70" s="1142"/>
      <c r="AH70" s="1142"/>
      <c r="AI70" s="1142"/>
      <c r="AJ70" s="1142"/>
      <c r="AK70" s="1142"/>
      <c r="AN70" s="83"/>
      <c r="AO70" s="83"/>
      <c r="AP70" s="83"/>
      <c r="AQ70" s="83"/>
      <c r="AR70" s="83"/>
      <c r="AS70" s="83"/>
      <c r="AT70" s="83"/>
      <c r="AU70" s="83"/>
      <c r="AV70" s="83"/>
      <c r="AW70" s="83"/>
      <c r="AX70" s="83"/>
      <c r="AY70" s="83"/>
      <c r="AZ70" s="83"/>
    </row>
    <row r="71" spans="2:53" s="5" customFormat="1" ht="18" customHeight="1" thickBot="1">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7"/>
      <c r="AL71" s="87"/>
      <c r="AM71" s="6"/>
      <c r="AN71" s="6"/>
      <c r="AO71" s="6"/>
      <c r="AP71" s="6"/>
      <c r="AQ71" s="6"/>
      <c r="AR71" s="6"/>
      <c r="AS71" s="6"/>
      <c r="AT71" s="6"/>
      <c r="AU71" s="6"/>
      <c r="BA71" s="24"/>
    </row>
    <row r="72" spans="2:53" s="5" customFormat="1" ht="18" customHeight="1">
      <c r="B72" s="905" t="s">
        <v>340</v>
      </c>
      <c r="C72" s="1119" t="s">
        <v>341</v>
      </c>
      <c r="D72" s="1119"/>
      <c r="E72" s="1119"/>
      <c r="F72" s="1119"/>
      <c r="G72" s="1119"/>
      <c r="H72" s="1119"/>
      <c r="I72" s="178" t="s">
        <v>342</v>
      </c>
      <c r="J72" s="887" t="s">
        <v>129</v>
      </c>
      <c r="K72" s="887"/>
      <c r="L72" s="887"/>
      <c r="M72" s="887" t="s">
        <v>343</v>
      </c>
      <c r="N72" s="887"/>
      <c r="O72" s="887"/>
      <c r="P72" s="887"/>
      <c r="Q72" s="887"/>
      <c r="R72" s="887"/>
      <c r="S72" s="887"/>
      <c r="T72" s="887"/>
      <c r="U72" s="887"/>
      <c r="V72" s="887"/>
      <c r="W72" s="887"/>
      <c r="X72" s="887"/>
      <c r="Y72" s="887"/>
      <c r="Z72" s="887"/>
      <c r="AA72" s="888"/>
      <c r="AB72" s="86"/>
      <c r="AC72" s="86"/>
      <c r="AD72" s="86"/>
      <c r="AE72" s="86"/>
      <c r="AF72" s="86"/>
      <c r="AG72" s="86"/>
      <c r="AH72" s="86"/>
      <c r="AI72" s="86"/>
      <c r="AJ72" s="86"/>
      <c r="AK72" s="87"/>
      <c r="AL72" s="87"/>
      <c r="AM72" s="6"/>
      <c r="AN72" s="6"/>
      <c r="AO72" s="6"/>
      <c r="AP72" s="6"/>
      <c r="AQ72" s="6"/>
      <c r="AR72" s="6"/>
      <c r="AS72" s="6"/>
      <c r="AT72" s="6"/>
      <c r="AU72" s="6"/>
      <c r="BA72" s="24"/>
    </row>
    <row r="73" spans="2:53" s="5" customFormat="1" ht="16.5" customHeight="1">
      <c r="B73" s="906"/>
      <c r="C73" s="1133"/>
      <c r="D73" s="1133"/>
      <c r="E73" s="1133"/>
      <c r="F73" s="1133"/>
      <c r="G73" s="1133"/>
      <c r="H73" s="1133"/>
      <c r="I73" s="809">
        <v>1</v>
      </c>
      <c r="J73" s="180" t="s">
        <v>4</v>
      </c>
      <c r="K73" s="835" t="s">
        <v>127</v>
      </c>
      <c r="L73" s="836"/>
      <c r="M73" s="1110"/>
      <c r="N73" s="1111"/>
      <c r="O73" s="1111"/>
      <c r="P73" s="1111"/>
      <c r="Q73" s="1111"/>
      <c r="R73" s="1111"/>
      <c r="S73" s="1111"/>
      <c r="T73" s="1111"/>
      <c r="U73" s="1111"/>
      <c r="V73" s="1111"/>
      <c r="W73" s="1111"/>
      <c r="X73" s="1111"/>
      <c r="Y73" s="1111"/>
      <c r="Z73" s="1111"/>
      <c r="AA73" s="1112"/>
      <c r="AB73" s="86"/>
      <c r="AC73" s="86"/>
      <c r="AD73" s="86"/>
      <c r="AE73" s="86"/>
      <c r="AF73" s="86"/>
      <c r="AG73" s="86"/>
      <c r="AH73" s="86"/>
      <c r="AI73" s="86"/>
      <c r="AJ73" s="86"/>
      <c r="AK73" s="87"/>
      <c r="AL73" s="87"/>
      <c r="AM73" s="6"/>
      <c r="AN73" s="6" t="s">
        <v>311</v>
      </c>
      <c r="AO73" s="6" t="str">
        <f>IF(J74="■","","■")</f>
        <v>■</v>
      </c>
      <c r="AP73" s="6"/>
      <c r="AQ73" s="6"/>
      <c r="AR73" s="6"/>
      <c r="AS73" s="6"/>
      <c r="AT73" s="6"/>
      <c r="AU73" s="6"/>
      <c r="BA73" s="24"/>
    </row>
    <row r="74" spans="2:53" s="5" customFormat="1" ht="16.5" customHeight="1">
      <c r="B74" s="906"/>
      <c r="C74" s="1133"/>
      <c r="D74" s="1133"/>
      <c r="E74" s="1133"/>
      <c r="F74" s="1133"/>
      <c r="G74" s="1133"/>
      <c r="H74" s="1133"/>
      <c r="I74" s="809"/>
      <c r="J74" s="100" t="s">
        <v>4</v>
      </c>
      <c r="K74" s="822" t="s">
        <v>128</v>
      </c>
      <c r="L74" s="823"/>
      <c r="M74" s="1110"/>
      <c r="N74" s="1111"/>
      <c r="O74" s="1111"/>
      <c r="P74" s="1111"/>
      <c r="Q74" s="1111"/>
      <c r="R74" s="1111"/>
      <c r="S74" s="1111"/>
      <c r="T74" s="1111"/>
      <c r="U74" s="1111"/>
      <c r="V74" s="1111"/>
      <c r="W74" s="1111"/>
      <c r="X74" s="1111"/>
      <c r="Y74" s="1111"/>
      <c r="Z74" s="1111"/>
      <c r="AA74" s="1112"/>
      <c r="AB74" s="86"/>
      <c r="AC74" s="86"/>
      <c r="AD74" s="86"/>
      <c r="AE74" s="86"/>
      <c r="AF74" s="86"/>
      <c r="AG74" s="86"/>
      <c r="AH74" s="86"/>
      <c r="AI74" s="86"/>
      <c r="AJ74" s="86"/>
      <c r="AK74" s="87"/>
      <c r="AL74" s="87"/>
      <c r="AM74" s="6"/>
      <c r="AN74" s="6" t="s">
        <v>311</v>
      </c>
      <c r="AO74" s="6" t="str">
        <f>IF(J73="■","","■")</f>
        <v>■</v>
      </c>
      <c r="AP74" s="6"/>
      <c r="AQ74" s="6"/>
      <c r="AR74" s="6"/>
      <c r="AS74" s="6"/>
      <c r="AT74" s="6"/>
      <c r="AU74" s="6"/>
      <c r="BA74" s="24"/>
    </row>
    <row r="75" spans="2:53" s="5" customFormat="1" ht="16.5" customHeight="1">
      <c r="B75" s="906"/>
      <c r="C75" s="1133"/>
      <c r="D75" s="1133"/>
      <c r="E75" s="1133"/>
      <c r="F75" s="1133"/>
      <c r="G75" s="1133"/>
      <c r="H75" s="1133"/>
      <c r="I75" s="809">
        <v>2</v>
      </c>
      <c r="J75" s="180" t="s">
        <v>4</v>
      </c>
      <c r="K75" s="835" t="s">
        <v>127</v>
      </c>
      <c r="L75" s="836"/>
      <c r="M75" s="1110"/>
      <c r="N75" s="1111"/>
      <c r="O75" s="1111"/>
      <c r="P75" s="1111"/>
      <c r="Q75" s="1111"/>
      <c r="R75" s="1111"/>
      <c r="S75" s="1111"/>
      <c r="T75" s="1111"/>
      <c r="U75" s="1111"/>
      <c r="V75" s="1111"/>
      <c r="W75" s="1111"/>
      <c r="X75" s="1111"/>
      <c r="Y75" s="1111"/>
      <c r="Z75" s="1111"/>
      <c r="AA75" s="1112"/>
      <c r="AB75" s="86"/>
      <c r="AC75" s="86"/>
      <c r="AD75" s="86"/>
      <c r="AE75" s="86"/>
      <c r="AF75" s="86"/>
      <c r="AG75" s="86"/>
      <c r="AH75" s="86"/>
      <c r="AI75" s="86"/>
      <c r="AJ75" s="86"/>
      <c r="AK75" s="87"/>
      <c r="AL75" s="87"/>
      <c r="AM75" s="6"/>
      <c r="AN75" s="6" t="s">
        <v>311</v>
      </c>
      <c r="AO75" s="6" t="str">
        <f>IF(J76="■","","■")</f>
        <v>■</v>
      </c>
      <c r="AP75" s="6"/>
      <c r="AQ75" s="6"/>
      <c r="AR75" s="6"/>
      <c r="AS75" s="6"/>
      <c r="AT75" s="6"/>
      <c r="AU75" s="6"/>
      <c r="BA75" s="24"/>
    </row>
    <row r="76" spans="2:53" s="5" customFormat="1" ht="16.5" customHeight="1">
      <c r="B76" s="906"/>
      <c r="C76" s="1133"/>
      <c r="D76" s="1133"/>
      <c r="E76" s="1133"/>
      <c r="F76" s="1133"/>
      <c r="G76" s="1133"/>
      <c r="H76" s="1133"/>
      <c r="I76" s="809"/>
      <c r="J76" s="100" t="s">
        <v>4</v>
      </c>
      <c r="K76" s="822" t="s">
        <v>128</v>
      </c>
      <c r="L76" s="823"/>
      <c r="M76" s="1110"/>
      <c r="N76" s="1111"/>
      <c r="O76" s="1111"/>
      <c r="P76" s="1111"/>
      <c r="Q76" s="1111"/>
      <c r="R76" s="1111"/>
      <c r="S76" s="1111"/>
      <c r="T76" s="1111"/>
      <c r="U76" s="1111"/>
      <c r="V76" s="1111"/>
      <c r="W76" s="1111"/>
      <c r="X76" s="1111"/>
      <c r="Y76" s="1111"/>
      <c r="Z76" s="1111"/>
      <c r="AA76" s="1112"/>
      <c r="AB76" s="86"/>
      <c r="AC76" s="86"/>
      <c r="AD76" s="86"/>
      <c r="AE76" s="86"/>
      <c r="AF76" s="86"/>
      <c r="AG76" s="86"/>
      <c r="AH76" s="86"/>
      <c r="AI76" s="86"/>
      <c r="AJ76" s="86"/>
      <c r="AK76" s="87"/>
      <c r="AL76" s="87"/>
      <c r="AM76" s="6"/>
      <c r="AN76" s="6" t="s">
        <v>311</v>
      </c>
      <c r="AO76" s="6" t="str">
        <f>IF(J75="■","","■")</f>
        <v>■</v>
      </c>
      <c r="AP76" s="6"/>
      <c r="AQ76" s="6"/>
      <c r="AR76" s="6"/>
      <c r="AS76" s="6"/>
      <c r="AT76" s="6"/>
      <c r="AU76" s="6"/>
      <c r="BA76" s="24"/>
    </row>
    <row r="77" spans="2:53" s="5" customFormat="1" ht="16.5" customHeight="1">
      <c r="B77" s="906"/>
      <c r="C77" s="1133"/>
      <c r="D77" s="1133"/>
      <c r="E77" s="1133"/>
      <c r="F77" s="1133"/>
      <c r="G77" s="1133"/>
      <c r="H77" s="1133"/>
      <c r="I77" s="809">
        <v>3</v>
      </c>
      <c r="J77" s="180" t="s">
        <v>4</v>
      </c>
      <c r="K77" s="835" t="s">
        <v>127</v>
      </c>
      <c r="L77" s="836"/>
      <c r="M77" s="1110"/>
      <c r="N77" s="1111"/>
      <c r="O77" s="1111"/>
      <c r="P77" s="1111"/>
      <c r="Q77" s="1111"/>
      <c r="R77" s="1111"/>
      <c r="S77" s="1111"/>
      <c r="T77" s="1111"/>
      <c r="U77" s="1111"/>
      <c r="V77" s="1111"/>
      <c r="W77" s="1111"/>
      <c r="X77" s="1111"/>
      <c r="Y77" s="1111"/>
      <c r="Z77" s="1111"/>
      <c r="AA77" s="1112"/>
      <c r="AB77" s="86"/>
      <c r="AC77" s="86"/>
      <c r="AD77" s="86"/>
      <c r="AE77" s="86"/>
      <c r="AF77" s="86"/>
      <c r="AG77" s="86"/>
      <c r="AH77" s="86"/>
      <c r="AI77" s="86"/>
      <c r="AJ77" s="86"/>
      <c r="AK77" s="87"/>
      <c r="AL77" s="87"/>
      <c r="AM77" s="6"/>
      <c r="AN77" s="6" t="s">
        <v>311</v>
      </c>
      <c r="AO77" s="6" t="str">
        <f>IF(J78="■","","■")</f>
        <v>■</v>
      </c>
      <c r="AP77" s="6"/>
      <c r="AQ77" s="6"/>
      <c r="AR77" s="6"/>
      <c r="AS77" s="6"/>
      <c r="AT77" s="6"/>
      <c r="AU77" s="6"/>
      <c r="BA77" s="24"/>
    </row>
    <row r="78" spans="2:53" s="5" customFormat="1" ht="16.5" customHeight="1">
      <c r="B78" s="906"/>
      <c r="C78" s="1133"/>
      <c r="D78" s="1133"/>
      <c r="E78" s="1133"/>
      <c r="F78" s="1133"/>
      <c r="G78" s="1133"/>
      <c r="H78" s="1133"/>
      <c r="I78" s="809"/>
      <c r="J78" s="100" t="s">
        <v>4</v>
      </c>
      <c r="K78" s="822" t="s">
        <v>128</v>
      </c>
      <c r="L78" s="823"/>
      <c r="M78" s="1110"/>
      <c r="N78" s="1111"/>
      <c r="O78" s="1111"/>
      <c r="P78" s="1111"/>
      <c r="Q78" s="1111"/>
      <c r="R78" s="1111"/>
      <c r="S78" s="1111"/>
      <c r="T78" s="1111"/>
      <c r="U78" s="1111"/>
      <c r="V78" s="1111"/>
      <c r="W78" s="1111"/>
      <c r="X78" s="1111"/>
      <c r="Y78" s="1111"/>
      <c r="Z78" s="1111"/>
      <c r="AA78" s="1112"/>
      <c r="AB78" s="86"/>
      <c r="AC78" s="86"/>
      <c r="AD78" s="86"/>
      <c r="AE78" s="86"/>
      <c r="AF78" s="86"/>
      <c r="AG78" s="86"/>
      <c r="AH78" s="86"/>
      <c r="AI78" s="86"/>
      <c r="AJ78" s="86"/>
      <c r="AK78" s="87"/>
      <c r="AL78" s="87"/>
      <c r="AM78" s="6"/>
      <c r="AN78" s="6" t="s">
        <v>311</v>
      </c>
      <c r="AO78" s="6" t="str">
        <f>IF(J77="■","","■")</f>
        <v>■</v>
      </c>
      <c r="AP78" s="6"/>
      <c r="AQ78" s="6"/>
      <c r="AR78" s="6"/>
      <c r="AS78" s="6"/>
      <c r="AT78" s="6"/>
      <c r="AU78" s="6"/>
      <c r="BA78" s="24"/>
    </row>
    <row r="79" spans="2:53" s="5" customFormat="1" ht="16.5" customHeight="1">
      <c r="B79" s="906"/>
      <c r="C79" s="1133"/>
      <c r="D79" s="1133"/>
      <c r="E79" s="1133"/>
      <c r="F79" s="1133"/>
      <c r="G79" s="1133"/>
      <c r="H79" s="1133"/>
      <c r="I79" s="809">
        <v>4</v>
      </c>
      <c r="J79" s="180" t="s">
        <v>4</v>
      </c>
      <c r="K79" s="835" t="s">
        <v>127</v>
      </c>
      <c r="L79" s="836"/>
      <c r="M79" s="1110"/>
      <c r="N79" s="1111"/>
      <c r="O79" s="1111"/>
      <c r="P79" s="1111"/>
      <c r="Q79" s="1111"/>
      <c r="R79" s="1111"/>
      <c r="S79" s="1111"/>
      <c r="T79" s="1111"/>
      <c r="U79" s="1111"/>
      <c r="V79" s="1111"/>
      <c r="W79" s="1111"/>
      <c r="X79" s="1111"/>
      <c r="Y79" s="1111"/>
      <c r="Z79" s="1111"/>
      <c r="AA79" s="1112"/>
      <c r="AB79" s="86"/>
      <c r="AC79" s="86"/>
      <c r="AD79" s="86"/>
      <c r="AE79" s="86"/>
      <c r="AF79" s="86"/>
      <c r="AG79" s="86"/>
      <c r="AH79" s="86"/>
      <c r="AI79" s="86"/>
      <c r="AJ79" s="86"/>
      <c r="AK79" s="87"/>
      <c r="AL79" s="87"/>
      <c r="AM79" s="6"/>
      <c r="AN79" s="6" t="s">
        <v>311</v>
      </c>
      <c r="AO79" s="6" t="str">
        <f>IF(J80="■","","■")</f>
        <v>■</v>
      </c>
      <c r="AP79" s="6"/>
      <c r="AQ79" s="6"/>
      <c r="AR79" s="6"/>
      <c r="AS79" s="6"/>
      <c r="AT79" s="6"/>
      <c r="AU79" s="6"/>
      <c r="BA79" s="24"/>
    </row>
    <row r="80" spans="2:53" s="5" customFormat="1" ht="16.5" customHeight="1">
      <c r="B80" s="906"/>
      <c r="C80" s="1133"/>
      <c r="D80" s="1133"/>
      <c r="E80" s="1133"/>
      <c r="F80" s="1133"/>
      <c r="G80" s="1133"/>
      <c r="H80" s="1133"/>
      <c r="I80" s="809"/>
      <c r="J80" s="100" t="s">
        <v>4</v>
      </c>
      <c r="K80" s="822" t="s">
        <v>128</v>
      </c>
      <c r="L80" s="823"/>
      <c r="M80" s="1110"/>
      <c r="N80" s="1111"/>
      <c r="O80" s="1111"/>
      <c r="P80" s="1111"/>
      <c r="Q80" s="1111"/>
      <c r="R80" s="1111"/>
      <c r="S80" s="1111"/>
      <c r="T80" s="1111"/>
      <c r="U80" s="1111"/>
      <c r="V80" s="1111"/>
      <c r="W80" s="1111"/>
      <c r="X80" s="1111"/>
      <c r="Y80" s="1111"/>
      <c r="Z80" s="1111"/>
      <c r="AA80" s="1112"/>
      <c r="AB80" s="86"/>
      <c r="AC80" s="86"/>
      <c r="AD80" s="86"/>
      <c r="AE80" s="86"/>
      <c r="AF80" s="86"/>
      <c r="AG80" s="86"/>
      <c r="AH80" s="86"/>
      <c r="AI80" s="86"/>
      <c r="AJ80" s="86"/>
      <c r="AK80" s="87"/>
      <c r="AL80" s="87"/>
      <c r="AM80" s="6"/>
      <c r="AN80" s="6" t="s">
        <v>311</v>
      </c>
      <c r="AO80" s="6" t="str">
        <f>IF(J79="■","","■")</f>
        <v>■</v>
      </c>
      <c r="AP80" s="6"/>
      <c r="AQ80" s="6"/>
      <c r="AR80" s="6"/>
      <c r="AS80" s="6"/>
      <c r="AT80" s="6"/>
      <c r="AU80" s="6"/>
      <c r="BA80" s="24"/>
    </row>
    <row r="81" spans="2:53" s="5" customFormat="1" ht="16.5" customHeight="1">
      <c r="B81" s="906"/>
      <c r="C81" s="1133"/>
      <c r="D81" s="1133"/>
      <c r="E81" s="1133"/>
      <c r="F81" s="1133"/>
      <c r="G81" s="1133"/>
      <c r="H81" s="1133"/>
      <c r="I81" s="809">
        <v>5</v>
      </c>
      <c r="J81" s="180" t="s">
        <v>4</v>
      </c>
      <c r="K81" s="835" t="s">
        <v>127</v>
      </c>
      <c r="L81" s="836"/>
      <c r="M81" s="1110"/>
      <c r="N81" s="1111"/>
      <c r="O81" s="1111"/>
      <c r="P81" s="1111"/>
      <c r="Q81" s="1111"/>
      <c r="R81" s="1111"/>
      <c r="S81" s="1111"/>
      <c r="T81" s="1111"/>
      <c r="U81" s="1111"/>
      <c r="V81" s="1111"/>
      <c r="W81" s="1111"/>
      <c r="X81" s="1111"/>
      <c r="Y81" s="1111"/>
      <c r="Z81" s="1111"/>
      <c r="AA81" s="1112"/>
      <c r="AB81" s="86"/>
      <c r="AC81" s="86"/>
      <c r="AD81" s="86"/>
      <c r="AE81" s="86"/>
      <c r="AF81" s="86"/>
      <c r="AG81" s="86"/>
      <c r="AH81" s="86"/>
      <c r="AI81" s="86"/>
      <c r="AJ81" s="86"/>
      <c r="AK81" s="87"/>
      <c r="AL81" s="87"/>
      <c r="AM81" s="6"/>
      <c r="AN81" s="6" t="s">
        <v>311</v>
      </c>
      <c r="AO81" s="6" t="str">
        <f>IF(J82="■","","■")</f>
        <v>■</v>
      </c>
      <c r="AP81" s="6"/>
      <c r="AQ81" s="6"/>
      <c r="AR81" s="6"/>
      <c r="AS81" s="6"/>
      <c r="AT81" s="6"/>
      <c r="AU81" s="6"/>
      <c r="BA81" s="24"/>
    </row>
    <row r="82" spans="2:53" s="5" customFormat="1" ht="16.5" customHeight="1" thickBot="1">
      <c r="B82" s="907"/>
      <c r="C82" s="1120"/>
      <c r="D82" s="1120"/>
      <c r="E82" s="1120"/>
      <c r="F82" s="1120"/>
      <c r="G82" s="1120"/>
      <c r="H82" s="1120"/>
      <c r="I82" s="843"/>
      <c r="J82" s="186" t="s">
        <v>4</v>
      </c>
      <c r="K82" s="850" t="s">
        <v>128</v>
      </c>
      <c r="L82" s="851"/>
      <c r="M82" s="1113"/>
      <c r="N82" s="1114"/>
      <c r="O82" s="1114"/>
      <c r="P82" s="1114"/>
      <c r="Q82" s="1114"/>
      <c r="R82" s="1114"/>
      <c r="S82" s="1114"/>
      <c r="T82" s="1114"/>
      <c r="U82" s="1114"/>
      <c r="V82" s="1114"/>
      <c r="W82" s="1114"/>
      <c r="X82" s="1114"/>
      <c r="Y82" s="1114"/>
      <c r="Z82" s="1114"/>
      <c r="AA82" s="1115"/>
      <c r="AB82" s="86"/>
      <c r="AC82" s="86"/>
      <c r="AD82" s="86"/>
      <c r="AE82" s="86"/>
      <c r="AF82" s="86"/>
      <c r="AG82" s="86"/>
      <c r="AH82" s="86"/>
      <c r="AI82" s="86"/>
      <c r="AJ82" s="86"/>
      <c r="AK82" s="87"/>
      <c r="AL82" s="87"/>
      <c r="AM82" s="6"/>
      <c r="AN82" s="6" t="s">
        <v>311</v>
      </c>
      <c r="AO82" s="6" t="str">
        <f>IF(J81="■","","■")</f>
        <v>■</v>
      </c>
      <c r="AP82" s="6"/>
      <c r="AQ82" s="6"/>
      <c r="AR82" s="6"/>
      <c r="AS82" s="6"/>
      <c r="AT82" s="6"/>
      <c r="AU82" s="6"/>
      <c r="BA82" s="24"/>
    </row>
    <row r="83" spans="2:53" s="81" customFormat="1" ht="12" customHeight="1">
      <c r="B83" s="152" t="s">
        <v>344</v>
      </c>
      <c r="C83" s="868" t="s">
        <v>345</v>
      </c>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N83" s="83"/>
      <c r="AO83" s="83"/>
      <c r="AP83" s="83"/>
      <c r="AQ83" s="83"/>
      <c r="AR83" s="83"/>
      <c r="AS83" s="83"/>
      <c r="AT83" s="83"/>
      <c r="AU83" s="83"/>
      <c r="AV83" s="83"/>
      <c r="AW83" s="83"/>
      <c r="AX83" s="83"/>
      <c r="AY83" s="83"/>
      <c r="AZ83" s="83"/>
    </row>
    <row r="84" spans="2:53" s="81" customFormat="1" ht="12" customHeight="1">
      <c r="B84" s="152"/>
      <c r="C84" s="868" t="s">
        <v>346</v>
      </c>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N84" s="83"/>
      <c r="AO84" s="83"/>
      <c r="AP84" s="83"/>
      <c r="AQ84" s="83"/>
      <c r="AR84" s="83"/>
      <c r="AS84" s="83"/>
      <c r="AT84" s="83"/>
      <c r="AU84" s="83"/>
      <c r="AV84" s="83"/>
      <c r="AW84" s="83"/>
      <c r="AX84" s="83"/>
      <c r="AY84" s="83"/>
      <c r="AZ84" s="83"/>
    </row>
    <row r="85" spans="2:53" s="5" customFormat="1" ht="9.75" customHeight="1" thickBot="1">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7"/>
      <c r="AL85" s="87"/>
      <c r="AM85" s="6"/>
      <c r="AN85" s="6"/>
      <c r="AO85" s="6"/>
      <c r="AP85" s="6"/>
      <c r="AQ85" s="6"/>
      <c r="AR85" s="6"/>
      <c r="AS85" s="6"/>
      <c r="AT85" s="6"/>
      <c r="AU85" s="6"/>
      <c r="BA85" s="24"/>
    </row>
    <row r="86" spans="2:53" s="5" customFormat="1" ht="18" customHeight="1">
      <c r="B86" s="840" t="s">
        <v>347</v>
      </c>
      <c r="C86" s="1091" t="s">
        <v>348</v>
      </c>
      <c r="D86" s="1092"/>
      <c r="E86" s="1092"/>
      <c r="F86" s="1092"/>
      <c r="G86" s="1092"/>
      <c r="H86" s="1093"/>
      <c r="I86" s="179" t="s">
        <v>342</v>
      </c>
      <c r="J86" s="887" t="s">
        <v>349</v>
      </c>
      <c r="K86" s="887"/>
      <c r="L86" s="887"/>
      <c r="M86" s="887"/>
      <c r="N86" s="887" t="s">
        <v>350</v>
      </c>
      <c r="O86" s="887"/>
      <c r="P86" s="887"/>
      <c r="Q86" s="887"/>
      <c r="R86" s="887" t="s">
        <v>351</v>
      </c>
      <c r="S86" s="887"/>
      <c r="T86" s="887"/>
      <c r="U86" s="887"/>
      <c r="V86" s="887"/>
      <c r="W86" s="887"/>
      <c r="X86" s="887"/>
      <c r="Y86" s="887"/>
      <c r="Z86" s="887"/>
      <c r="AA86" s="887"/>
      <c r="AB86" s="887" t="s">
        <v>352</v>
      </c>
      <c r="AC86" s="887"/>
      <c r="AD86" s="887"/>
      <c r="AE86" s="887"/>
      <c r="AF86" s="887"/>
      <c r="AG86" s="887"/>
      <c r="AH86" s="887"/>
      <c r="AI86" s="887"/>
      <c r="AJ86" s="887"/>
      <c r="AK86" s="888"/>
      <c r="AL86" s="87"/>
      <c r="AM86" s="6"/>
      <c r="AN86" s="6" t="s">
        <v>349</v>
      </c>
      <c r="AO86" s="6" t="s">
        <v>353</v>
      </c>
      <c r="AP86" s="6"/>
      <c r="AQ86" s="6"/>
      <c r="AR86" s="6"/>
      <c r="AS86" s="6"/>
      <c r="AT86" s="6"/>
      <c r="AU86" s="6"/>
      <c r="BA86" s="24"/>
    </row>
    <row r="87" spans="2:53" s="5" customFormat="1" ht="24.75" customHeight="1">
      <c r="B87" s="841"/>
      <c r="C87" s="1094"/>
      <c r="D87" s="1095"/>
      <c r="E87" s="1095"/>
      <c r="F87" s="1095"/>
      <c r="G87" s="1095"/>
      <c r="H87" s="1096"/>
      <c r="I87" s="231">
        <v>1</v>
      </c>
      <c r="J87" s="797"/>
      <c r="K87" s="797"/>
      <c r="L87" s="797"/>
      <c r="M87" s="797"/>
      <c r="N87" s="1139"/>
      <c r="O87" s="1139"/>
      <c r="P87" s="1139"/>
      <c r="Q87" s="1139"/>
      <c r="R87" s="797"/>
      <c r="S87" s="797"/>
      <c r="T87" s="797"/>
      <c r="U87" s="797"/>
      <c r="V87" s="797"/>
      <c r="W87" s="797"/>
      <c r="X87" s="797"/>
      <c r="Y87" s="797"/>
      <c r="Z87" s="797"/>
      <c r="AA87" s="797"/>
      <c r="AB87" s="797"/>
      <c r="AC87" s="797"/>
      <c r="AD87" s="797"/>
      <c r="AE87" s="797"/>
      <c r="AF87" s="797"/>
      <c r="AG87" s="797"/>
      <c r="AH87" s="797"/>
      <c r="AI87" s="797"/>
      <c r="AJ87" s="797"/>
      <c r="AK87" s="798"/>
      <c r="AL87" s="87"/>
      <c r="AM87" s="6"/>
      <c r="AN87" s="6" t="s">
        <v>354</v>
      </c>
      <c r="AO87" s="6" t="b">
        <v>1</v>
      </c>
      <c r="AP87" s="6"/>
      <c r="AQ87" s="6"/>
      <c r="AR87" s="6"/>
      <c r="AS87" s="6"/>
      <c r="AT87" s="6"/>
      <c r="AU87" s="6"/>
      <c r="BA87" s="24"/>
    </row>
    <row r="88" spans="2:53" s="5" customFormat="1" ht="24.75" customHeight="1">
      <c r="B88" s="841"/>
      <c r="C88" s="1094"/>
      <c r="D88" s="1095"/>
      <c r="E88" s="1095"/>
      <c r="F88" s="1095"/>
      <c r="G88" s="1095"/>
      <c r="H88" s="1096"/>
      <c r="I88" s="231">
        <v>2</v>
      </c>
      <c r="J88" s="797"/>
      <c r="K88" s="797"/>
      <c r="L88" s="797"/>
      <c r="M88" s="797"/>
      <c r="N88" s="1139"/>
      <c r="O88" s="1139"/>
      <c r="P88" s="1139"/>
      <c r="Q88" s="1139"/>
      <c r="R88" s="797"/>
      <c r="S88" s="797"/>
      <c r="T88" s="797"/>
      <c r="U88" s="797"/>
      <c r="V88" s="797"/>
      <c r="W88" s="797"/>
      <c r="X88" s="797"/>
      <c r="Y88" s="797"/>
      <c r="Z88" s="797"/>
      <c r="AA88" s="797"/>
      <c r="AB88" s="797"/>
      <c r="AC88" s="797"/>
      <c r="AD88" s="797"/>
      <c r="AE88" s="797"/>
      <c r="AF88" s="797"/>
      <c r="AG88" s="797"/>
      <c r="AH88" s="797"/>
      <c r="AI88" s="797"/>
      <c r="AJ88" s="797"/>
      <c r="AK88" s="798"/>
      <c r="AL88" s="87"/>
      <c r="AM88" s="6"/>
      <c r="AN88" s="6" t="s">
        <v>355</v>
      </c>
      <c r="AO88" s="6" t="b">
        <v>1</v>
      </c>
      <c r="AP88" s="6"/>
      <c r="AQ88" s="6"/>
      <c r="AR88" s="6"/>
      <c r="AS88" s="6"/>
      <c r="AT88" s="6"/>
      <c r="AU88" s="6"/>
      <c r="BA88" s="24"/>
    </row>
    <row r="89" spans="2:53" s="5" customFormat="1" ht="24.75" customHeight="1">
      <c r="B89" s="841"/>
      <c r="C89" s="1094"/>
      <c r="D89" s="1095"/>
      <c r="E89" s="1095"/>
      <c r="F89" s="1095"/>
      <c r="G89" s="1095"/>
      <c r="H89" s="1096"/>
      <c r="I89" s="231">
        <v>3</v>
      </c>
      <c r="J89" s="797"/>
      <c r="K89" s="797"/>
      <c r="L89" s="797"/>
      <c r="M89" s="797"/>
      <c r="N89" s="1139"/>
      <c r="O89" s="1139"/>
      <c r="P89" s="1139"/>
      <c r="Q89" s="1139"/>
      <c r="R89" s="797"/>
      <c r="S89" s="797"/>
      <c r="T89" s="797"/>
      <c r="U89" s="797"/>
      <c r="V89" s="797"/>
      <c r="W89" s="797"/>
      <c r="X89" s="797"/>
      <c r="Y89" s="797"/>
      <c r="Z89" s="797"/>
      <c r="AA89" s="797"/>
      <c r="AB89" s="797"/>
      <c r="AC89" s="797"/>
      <c r="AD89" s="797"/>
      <c r="AE89" s="797"/>
      <c r="AF89" s="797"/>
      <c r="AG89" s="797"/>
      <c r="AH89" s="797"/>
      <c r="AI89" s="797"/>
      <c r="AJ89" s="797"/>
      <c r="AK89" s="798"/>
      <c r="AL89" s="87"/>
      <c r="AM89" s="6"/>
      <c r="AN89" s="6" t="s">
        <v>356</v>
      </c>
      <c r="AO89" s="6" t="b">
        <v>1</v>
      </c>
      <c r="AP89" s="6"/>
      <c r="AQ89" s="6"/>
      <c r="AR89" s="6"/>
      <c r="AS89" s="6"/>
      <c r="AT89" s="6"/>
      <c r="AU89" s="6"/>
      <c r="BA89" s="24"/>
    </row>
    <row r="90" spans="2:53" s="5" customFormat="1" ht="24.75" customHeight="1">
      <c r="B90" s="841"/>
      <c r="C90" s="1094"/>
      <c r="D90" s="1095"/>
      <c r="E90" s="1095"/>
      <c r="F90" s="1095"/>
      <c r="G90" s="1095"/>
      <c r="H90" s="1096"/>
      <c r="I90" s="231">
        <v>4</v>
      </c>
      <c r="J90" s="797"/>
      <c r="K90" s="797"/>
      <c r="L90" s="797"/>
      <c r="M90" s="797"/>
      <c r="N90" s="1139"/>
      <c r="O90" s="1139"/>
      <c r="P90" s="1139"/>
      <c r="Q90" s="1139"/>
      <c r="R90" s="797"/>
      <c r="S90" s="797"/>
      <c r="T90" s="797"/>
      <c r="U90" s="797"/>
      <c r="V90" s="797"/>
      <c r="W90" s="797"/>
      <c r="X90" s="797"/>
      <c r="Y90" s="797"/>
      <c r="Z90" s="797"/>
      <c r="AA90" s="797"/>
      <c r="AB90" s="797"/>
      <c r="AC90" s="797"/>
      <c r="AD90" s="797"/>
      <c r="AE90" s="797"/>
      <c r="AF90" s="797"/>
      <c r="AG90" s="797"/>
      <c r="AH90" s="797"/>
      <c r="AI90" s="797"/>
      <c r="AJ90" s="797"/>
      <c r="AK90" s="798"/>
      <c r="AL90" s="87"/>
      <c r="AM90" s="6"/>
      <c r="AN90" s="6" t="s">
        <v>357</v>
      </c>
      <c r="AO90" s="6" t="b">
        <v>1</v>
      </c>
      <c r="AP90" s="6"/>
      <c r="AQ90" s="6"/>
      <c r="AR90" s="6"/>
      <c r="AS90" s="6"/>
      <c r="AT90" s="6"/>
      <c r="AU90" s="6"/>
      <c r="BA90" s="24"/>
    </row>
    <row r="91" spans="2:53" s="5" customFormat="1" ht="24.75" customHeight="1">
      <c r="B91" s="841"/>
      <c r="C91" s="1094"/>
      <c r="D91" s="1095"/>
      <c r="E91" s="1095"/>
      <c r="F91" s="1095"/>
      <c r="G91" s="1095"/>
      <c r="H91" s="1096"/>
      <c r="I91" s="231">
        <v>5</v>
      </c>
      <c r="J91" s="797"/>
      <c r="K91" s="797"/>
      <c r="L91" s="797"/>
      <c r="M91" s="797"/>
      <c r="N91" s="1139"/>
      <c r="O91" s="1139"/>
      <c r="P91" s="1139"/>
      <c r="Q91" s="1139"/>
      <c r="R91" s="797"/>
      <c r="S91" s="797"/>
      <c r="T91" s="797"/>
      <c r="U91" s="797"/>
      <c r="V91" s="797"/>
      <c r="W91" s="797"/>
      <c r="X91" s="797"/>
      <c r="Y91" s="797"/>
      <c r="Z91" s="797"/>
      <c r="AA91" s="797"/>
      <c r="AB91" s="797"/>
      <c r="AC91" s="797"/>
      <c r="AD91" s="797"/>
      <c r="AE91" s="797"/>
      <c r="AF91" s="797"/>
      <c r="AG91" s="797"/>
      <c r="AH91" s="797"/>
      <c r="AI91" s="797"/>
      <c r="AJ91" s="797"/>
      <c r="AK91" s="798"/>
      <c r="AL91" s="87"/>
      <c r="AM91" s="6"/>
      <c r="AN91" s="6" t="s">
        <v>358</v>
      </c>
      <c r="AO91" s="6" t="b">
        <v>0</v>
      </c>
      <c r="AP91" s="6"/>
      <c r="AQ91" s="6"/>
      <c r="AR91" s="6"/>
      <c r="AS91" s="6"/>
      <c r="AT91" s="6"/>
      <c r="AU91" s="6"/>
      <c r="BA91" s="24"/>
    </row>
    <row r="92" spans="2:53" s="5" customFormat="1" ht="24.75" customHeight="1">
      <c r="B92" s="841"/>
      <c r="C92" s="1094"/>
      <c r="D92" s="1095"/>
      <c r="E92" s="1095"/>
      <c r="F92" s="1095"/>
      <c r="G92" s="1095"/>
      <c r="H92" s="1096"/>
      <c r="I92" s="231">
        <v>6</v>
      </c>
      <c r="J92" s="797"/>
      <c r="K92" s="797"/>
      <c r="L92" s="797"/>
      <c r="M92" s="797"/>
      <c r="N92" s="1139"/>
      <c r="O92" s="1139"/>
      <c r="P92" s="1139"/>
      <c r="Q92" s="1139"/>
      <c r="R92" s="797"/>
      <c r="S92" s="797"/>
      <c r="T92" s="797"/>
      <c r="U92" s="797"/>
      <c r="V92" s="797"/>
      <c r="W92" s="797"/>
      <c r="X92" s="797"/>
      <c r="Y92" s="797"/>
      <c r="Z92" s="797"/>
      <c r="AA92" s="797"/>
      <c r="AB92" s="797"/>
      <c r="AC92" s="797"/>
      <c r="AD92" s="797"/>
      <c r="AE92" s="797"/>
      <c r="AF92" s="797"/>
      <c r="AG92" s="797"/>
      <c r="AH92" s="797"/>
      <c r="AI92" s="797"/>
      <c r="AJ92" s="797"/>
      <c r="AK92" s="798"/>
      <c r="AL92" s="87"/>
      <c r="AM92" s="6"/>
      <c r="AN92" s="6" t="s">
        <v>359</v>
      </c>
      <c r="AO92" s="6" t="b">
        <v>0</v>
      </c>
      <c r="AP92" s="6"/>
      <c r="AQ92" s="6"/>
      <c r="AR92" s="6"/>
      <c r="AS92" s="6"/>
      <c r="AT92" s="6"/>
      <c r="AU92" s="6"/>
      <c r="BA92" s="24"/>
    </row>
    <row r="93" spans="2:53" s="5" customFormat="1" ht="24.75" customHeight="1">
      <c r="B93" s="841"/>
      <c r="C93" s="1094"/>
      <c r="D93" s="1095"/>
      <c r="E93" s="1095"/>
      <c r="F93" s="1095"/>
      <c r="G93" s="1095"/>
      <c r="H93" s="1096"/>
      <c r="I93" s="231">
        <v>7</v>
      </c>
      <c r="J93" s="797"/>
      <c r="K93" s="797"/>
      <c r="L93" s="797"/>
      <c r="M93" s="797"/>
      <c r="N93" s="1139"/>
      <c r="O93" s="1139"/>
      <c r="P93" s="1139"/>
      <c r="Q93" s="1139"/>
      <c r="R93" s="797"/>
      <c r="S93" s="797"/>
      <c r="T93" s="797"/>
      <c r="U93" s="797"/>
      <c r="V93" s="797"/>
      <c r="W93" s="797"/>
      <c r="X93" s="797"/>
      <c r="Y93" s="797"/>
      <c r="Z93" s="797"/>
      <c r="AA93" s="797"/>
      <c r="AB93" s="797"/>
      <c r="AC93" s="797"/>
      <c r="AD93" s="797"/>
      <c r="AE93" s="797"/>
      <c r="AF93" s="797"/>
      <c r="AG93" s="797"/>
      <c r="AH93" s="797"/>
      <c r="AI93" s="797"/>
      <c r="AJ93" s="797"/>
      <c r="AK93" s="798"/>
      <c r="AL93" s="87"/>
      <c r="AM93" s="6"/>
      <c r="AN93" s="6" t="s">
        <v>360</v>
      </c>
      <c r="AO93" s="6" t="b">
        <v>1</v>
      </c>
      <c r="AP93" s="6"/>
      <c r="AQ93" s="6"/>
      <c r="AR93" s="6"/>
      <c r="AS93" s="6"/>
      <c r="AT93" s="6"/>
      <c r="AU93" s="6"/>
      <c r="BA93" s="24"/>
    </row>
    <row r="94" spans="2:53" s="5" customFormat="1" ht="24.75" customHeight="1">
      <c r="B94" s="841"/>
      <c r="C94" s="1094"/>
      <c r="D94" s="1095"/>
      <c r="E94" s="1095"/>
      <c r="F94" s="1095"/>
      <c r="G94" s="1095"/>
      <c r="H94" s="1096"/>
      <c r="I94" s="231">
        <v>8</v>
      </c>
      <c r="J94" s="797"/>
      <c r="K94" s="797"/>
      <c r="L94" s="797"/>
      <c r="M94" s="797"/>
      <c r="N94" s="1139"/>
      <c r="O94" s="1139"/>
      <c r="P94" s="1139"/>
      <c r="Q94" s="1139"/>
      <c r="R94" s="797"/>
      <c r="S94" s="797"/>
      <c r="T94" s="797"/>
      <c r="U94" s="797"/>
      <c r="V94" s="797"/>
      <c r="W94" s="797"/>
      <c r="X94" s="797"/>
      <c r="Y94" s="797"/>
      <c r="Z94" s="797"/>
      <c r="AA94" s="797"/>
      <c r="AB94" s="797"/>
      <c r="AC94" s="797"/>
      <c r="AD94" s="797"/>
      <c r="AE94" s="797"/>
      <c r="AF94" s="797"/>
      <c r="AG94" s="797"/>
      <c r="AH94" s="797"/>
      <c r="AI94" s="797"/>
      <c r="AJ94" s="797"/>
      <c r="AK94" s="798"/>
      <c r="AL94" s="87"/>
      <c r="AM94" s="6"/>
      <c r="AN94" s="6" t="s">
        <v>361</v>
      </c>
      <c r="AO94" s="6" t="b">
        <v>1</v>
      </c>
      <c r="AP94" s="6"/>
      <c r="AQ94" s="6"/>
      <c r="AR94" s="6"/>
      <c r="AS94" s="6"/>
      <c r="AT94" s="6"/>
      <c r="AU94" s="6"/>
      <c r="BA94" s="24"/>
    </row>
    <row r="95" spans="2:53" s="5" customFormat="1" ht="24.75" customHeight="1">
      <c r="B95" s="841"/>
      <c r="C95" s="1094"/>
      <c r="D95" s="1095"/>
      <c r="E95" s="1095"/>
      <c r="F95" s="1095"/>
      <c r="G95" s="1095"/>
      <c r="H95" s="1096"/>
      <c r="I95" s="231">
        <v>9</v>
      </c>
      <c r="J95" s="797"/>
      <c r="K95" s="797"/>
      <c r="L95" s="797"/>
      <c r="M95" s="797"/>
      <c r="N95" s="1139"/>
      <c r="O95" s="1139"/>
      <c r="P95" s="1139"/>
      <c r="Q95" s="1139"/>
      <c r="R95" s="797"/>
      <c r="S95" s="797"/>
      <c r="T95" s="797"/>
      <c r="U95" s="797"/>
      <c r="V95" s="797"/>
      <c r="W95" s="797"/>
      <c r="X95" s="797"/>
      <c r="Y95" s="797"/>
      <c r="Z95" s="797"/>
      <c r="AA95" s="797"/>
      <c r="AB95" s="797"/>
      <c r="AC95" s="797"/>
      <c r="AD95" s="797"/>
      <c r="AE95" s="797"/>
      <c r="AF95" s="797"/>
      <c r="AG95" s="797"/>
      <c r="AH95" s="797"/>
      <c r="AI95" s="797"/>
      <c r="AJ95" s="797"/>
      <c r="AK95" s="798"/>
      <c r="AL95" s="87"/>
      <c r="AM95" s="6"/>
      <c r="AN95" s="6" t="s">
        <v>362</v>
      </c>
      <c r="AO95" s="6" t="b">
        <v>1</v>
      </c>
      <c r="AP95" s="6"/>
      <c r="AQ95" s="6"/>
      <c r="AR95" s="6"/>
      <c r="AS95" s="6"/>
      <c r="AT95" s="6"/>
      <c r="AU95" s="6"/>
      <c r="BA95" s="24"/>
    </row>
    <row r="96" spans="2:53" s="5" customFormat="1" ht="24.75" customHeight="1" thickBot="1">
      <c r="B96" s="842"/>
      <c r="C96" s="1097"/>
      <c r="D96" s="1098"/>
      <c r="E96" s="1098"/>
      <c r="F96" s="1098"/>
      <c r="G96" s="1098"/>
      <c r="H96" s="1099"/>
      <c r="I96" s="232">
        <v>10</v>
      </c>
      <c r="J96" s="799"/>
      <c r="K96" s="799"/>
      <c r="L96" s="799"/>
      <c r="M96" s="799"/>
      <c r="N96" s="1140"/>
      <c r="O96" s="1140"/>
      <c r="P96" s="1140"/>
      <c r="Q96" s="1140"/>
      <c r="R96" s="799"/>
      <c r="S96" s="799"/>
      <c r="T96" s="799"/>
      <c r="U96" s="799"/>
      <c r="V96" s="799"/>
      <c r="W96" s="799"/>
      <c r="X96" s="799"/>
      <c r="Y96" s="799"/>
      <c r="Z96" s="799"/>
      <c r="AA96" s="799"/>
      <c r="AB96" s="799"/>
      <c r="AC96" s="799"/>
      <c r="AD96" s="799"/>
      <c r="AE96" s="799"/>
      <c r="AF96" s="799"/>
      <c r="AG96" s="799"/>
      <c r="AH96" s="799"/>
      <c r="AI96" s="799"/>
      <c r="AJ96" s="799"/>
      <c r="AK96" s="800"/>
      <c r="AL96" s="87"/>
      <c r="AM96" s="6"/>
      <c r="AN96" s="6" t="s">
        <v>363</v>
      </c>
      <c r="AO96" s="6" t="b">
        <v>1</v>
      </c>
      <c r="AP96" s="6"/>
      <c r="AQ96" s="6"/>
      <c r="AR96" s="6"/>
      <c r="AS96" s="6"/>
      <c r="AT96" s="6"/>
      <c r="AU96" s="6"/>
      <c r="BA96" s="24"/>
    </row>
    <row r="97" spans="1:53" s="5" customFormat="1" ht="12.75" customHeight="1">
      <c r="B97" s="152" t="s">
        <v>364</v>
      </c>
      <c r="C97" s="868" t="s">
        <v>365</v>
      </c>
      <c r="D97" s="868"/>
      <c r="E97" s="868"/>
      <c r="F97" s="868"/>
      <c r="G97" s="868"/>
      <c r="H97" s="868"/>
      <c r="I97" s="868"/>
      <c r="J97" s="868"/>
      <c r="K97" s="868"/>
      <c r="L97" s="868"/>
      <c r="M97" s="868"/>
      <c r="N97" s="868"/>
      <c r="O97" s="868"/>
      <c r="P97" s="868"/>
      <c r="Q97" s="868"/>
      <c r="R97" s="868"/>
      <c r="S97" s="868"/>
      <c r="T97" s="868"/>
      <c r="U97" s="868"/>
      <c r="V97" s="868"/>
      <c r="W97" s="868"/>
      <c r="X97" s="868"/>
      <c r="Y97" s="868"/>
      <c r="Z97" s="868"/>
      <c r="AA97" s="868"/>
      <c r="AB97" s="868"/>
      <c r="AC97" s="868"/>
      <c r="AD97" s="868"/>
      <c r="AE97" s="868"/>
      <c r="AF97" s="868"/>
      <c r="AG97" s="868"/>
      <c r="AH97" s="868"/>
      <c r="AI97" s="868"/>
      <c r="AJ97" s="868"/>
      <c r="AK97" s="868"/>
      <c r="AL97" s="87"/>
      <c r="AM97" s="6"/>
      <c r="AN97" s="6" t="s">
        <v>366</v>
      </c>
      <c r="AO97" s="6" t="b">
        <v>1</v>
      </c>
      <c r="AP97" s="6"/>
      <c r="AQ97" s="6"/>
      <c r="AR97" s="6"/>
      <c r="AS97" s="6"/>
      <c r="AT97" s="6"/>
      <c r="AU97" s="6"/>
      <c r="BA97" s="24"/>
    </row>
    <row r="98" spans="1:53" s="5" customFormat="1" ht="12.75" customHeight="1">
      <c r="B98" s="233"/>
      <c r="C98" s="868" t="s">
        <v>367</v>
      </c>
      <c r="D98" s="868"/>
      <c r="E98" s="868"/>
      <c r="F98" s="868"/>
      <c r="G98" s="868"/>
      <c r="H98" s="868"/>
      <c r="I98" s="868"/>
      <c r="J98" s="868"/>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8"/>
      <c r="AL98" s="87"/>
      <c r="AM98" s="6"/>
      <c r="AN98" s="6" t="s">
        <v>368</v>
      </c>
      <c r="AO98" s="6" t="b">
        <v>1</v>
      </c>
      <c r="AP98" s="6"/>
      <c r="AQ98" s="6"/>
      <c r="AR98" s="6"/>
      <c r="AS98" s="6"/>
      <c r="AT98" s="6"/>
      <c r="AU98" s="6"/>
      <c r="BA98" s="24"/>
    </row>
    <row r="99" spans="1:53" s="5" customFormat="1" ht="9.75" customHeight="1" thickBot="1">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7"/>
      <c r="AL99" s="87"/>
      <c r="AM99" s="6"/>
      <c r="AN99" s="6"/>
      <c r="AO99" s="6"/>
      <c r="AP99" s="6"/>
      <c r="AQ99" s="6"/>
      <c r="AR99" s="6"/>
      <c r="AS99" s="6"/>
      <c r="AT99" s="6"/>
      <c r="AU99" s="6"/>
      <c r="BA99" s="24"/>
    </row>
    <row r="100" spans="1:53" s="22" customFormat="1" ht="18" customHeight="1">
      <c r="B100" s="984" t="s">
        <v>7</v>
      </c>
      <c r="C100" s="985"/>
      <c r="D100" s="985"/>
      <c r="E100" s="985"/>
      <c r="F100" s="986"/>
      <c r="G100" s="990"/>
      <c r="H100" s="990"/>
      <c r="I100" s="990"/>
      <c r="J100" s="990"/>
      <c r="K100" s="990"/>
      <c r="L100" s="990"/>
      <c r="M100" s="990"/>
      <c r="N100" s="990"/>
      <c r="O100" s="990"/>
      <c r="P100" s="990"/>
      <c r="Q100" s="990"/>
      <c r="R100" s="990"/>
      <c r="S100" s="990"/>
      <c r="T100" s="990"/>
      <c r="U100" s="990"/>
      <c r="V100" s="990"/>
      <c r="W100" s="990"/>
      <c r="X100" s="990"/>
      <c r="Y100" s="990"/>
      <c r="Z100" s="990"/>
      <c r="AA100" s="990"/>
      <c r="AB100" s="990"/>
      <c r="AC100" s="990"/>
      <c r="AD100" s="990"/>
      <c r="AE100" s="990"/>
      <c r="AF100" s="990"/>
      <c r="AG100" s="990"/>
      <c r="AH100" s="990"/>
      <c r="AI100" s="990"/>
      <c r="AJ100" s="990"/>
      <c r="AK100" s="991"/>
    </row>
    <row r="101" spans="1:53" s="22" customFormat="1" ht="18" customHeight="1" thickBot="1">
      <c r="B101" s="987"/>
      <c r="C101" s="988"/>
      <c r="D101" s="988"/>
      <c r="E101" s="988"/>
      <c r="F101" s="989"/>
      <c r="G101" s="992"/>
      <c r="H101" s="992"/>
      <c r="I101" s="992"/>
      <c r="J101" s="992"/>
      <c r="K101" s="992"/>
      <c r="L101" s="992"/>
      <c r="M101" s="992"/>
      <c r="N101" s="992"/>
      <c r="O101" s="992"/>
      <c r="P101" s="992"/>
      <c r="Q101" s="992"/>
      <c r="R101" s="992"/>
      <c r="S101" s="992"/>
      <c r="T101" s="992"/>
      <c r="U101" s="992"/>
      <c r="V101" s="992"/>
      <c r="W101" s="992"/>
      <c r="X101" s="992"/>
      <c r="Y101" s="992"/>
      <c r="Z101" s="992"/>
      <c r="AA101" s="992"/>
      <c r="AB101" s="992"/>
      <c r="AC101" s="992"/>
      <c r="AD101" s="992"/>
      <c r="AE101" s="992"/>
      <c r="AF101" s="992"/>
      <c r="AG101" s="992"/>
      <c r="AH101" s="992"/>
      <c r="AI101" s="992"/>
      <c r="AJ101" s="992"/>
      <c r="AK101" s="993"/>
    </row>
    <row r="102" spans="1:53" ht="9.9"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row>
    <row r="103" spans="1:53" ht="18" customHeight="1">
      <c r="B103" s="35" t="s">
        <v>62</v>
      </c>
      <c r="C103" s="36"/>
      <c r="D103" s="36"/>
      <c r="E103" s="36"/>
      <c r="F103" s="36"/>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row>
    <row r="104" spans="1:53" ht="27" customHeight="1">
      <c r="B104" s="794" t="s">
        <v>369</v>
      </c>
      <c r="C104" s="795"/>
      <c r="D104" s="795"/>
      <c r="E104" s="795"/>
      <c r="F104" s="796"/>
      <c r="G104" s="933" t="s">
        <v>223</v>
      </c>
      <c r="H104" s="934"/>
      <c r="I104" s="935"/>
      <c r="J104" s="1051" t="s">
        <v>63</v>
      </c>
      <c r="K104" s="1052"/>
      <c r="L104" s="1052"/>
      <c r="M104" s="1052"/>
      <c r="N104" s="1052"/>
      <c r="O104" s="807">
        <v>12</v>
      </c>
      <c r="P104" s="807"/>
      <c r="Q104" s="808" t="s">
        <v>556</v>
      </c>
      <c r="R104" s="808"/>
      <c r="S104" s="808"/>
      <c r="T104" s="808"/>
      <c r="U104" s="808"/>
      <c r="V104" s="808"/>
      <c r="W104" s="970" t="s">
        <v>562</v>
      </c>
      <c r="X104" s="971"/>
      <c r="Y104" s="971"/>
      <c r="Z104" s="971"/>
      <c r="AA104" s="971"/>
      <c r="AB104" s="971"/>
      <c r="AC104" s="971"/>
      <c r="AD104" s="971"/>
      <c r="AE104" s="971"/>
      <c r="AF104" s="971"/>
      <c r="AG104" s="971"/>
      <c r="AH104" s="971"/>
      <c r="AI104" s="971"/>
      <c r="AJ104" s="971"/>
      <c r="AK104" s="972"/>
    </row>
    <row r="105" spans="1:53" ht="24" customHeight="1">
      <c r="B105" s="794" t="s">
        <v>64</v>
      </c>
      <c r="C105" s="795"/>
      <c r="D105" s="795"/>
      <c r="E105" s="795"/>
      <c r="F105" s="796"/>
      <c r="G105" s="933" t="s">
        <v>77</v>
      </c>
      <c r="H105" s="934"/>
      <c r="I105" s="934"/>
      <c r="J105" s="934"/>
      <c r="K105" s="935"/>
      <c r="L105" s="976" t="s">
        <v>370</v>
      </c>
      <c r="M105" s="977"/>
      <c r="N105" s="977"/>
      <c r="O105" s="977"/>
      <c r="P105" s="977"/>
      <c r="Q105" s="977"/>
      <c r="R105" s="977"/>
      <c r="S105" s="977"/>
      <c r="T105" s="977"/>
      <c r="U105" s="977"/>
      <c r="V105" s="977"/>
      <c r="W105" s="977"/>
      <c r="X105" s="977"/>
      <c r="Y105" s="977"/>
      <c r="Z105" s="977"/>
      <c r="AA105" s="977"/>
      <c r="AB105" s="977"/>
      <c r="AC105" s="977"/>
      <c r="AD105" s="977"/>
      <c r="AE105" s="977"/>
      <c r="AF105" s="977"/>
      <c r="AG105" s="977"/>
      <c r="AH105" s="977"/>
      <c r="AI105" s="977"/>
      <c r="AJ105" s="977"/>
      <c r="AK105" s="978"/>
      <c r="AN105" s="18" t="s">
        <v>371</v>
      </c>
      <c r="AO105" s="18" t="s">
        <v>78</v>
      </c>
    </row>
    <row r="106" spans="1:53" ht="24" customHeight="1">
      <c r="B106" s="973"/>
      <c r="C106" s="974"/>
      <c r="D106" s="974"/>
      <c r="E106" s="974"/>
      <c r="F106" s="975"/>
      <c r="G106" s="979" t="s">
        <v>79</v>
      </c>
      <c r="H106" s="979"/>
      <c r="I106" s="979"/>
      <c r="J106" s="979" t="s">
        <v>372</v>
      </c>
      <c r="K106" s="979"/>
      <c r="L106" s="980" t="s">
        <v>557</v>
      </c>
      <c r="M106" s="980"/>
      <c r="N106" s="980"/>
      <c r="O106" s="980"/>
      <c r="P106" s="980"/>
      <c r="Q106" s="980"/>
      <c r="R106" s="980"/>
      <c r="S106" s="980"/>
      <c r="T106" s="980"/>
      <c r="U106" s="980"/>
      <c r="V106" s="980"/>
      <c r="W106" s="980"/>
      <c r="X106" s="980"/>
      <c r="Y106" s="980"/>
      <c r="Z106" s="980"/>
      <c r="AA106" s="980"/>
      <c r="AB106" s="980"/>
      <c r="AC106" s="980"/>
      <c r="AD106" s="980"/>
      <c r="AE106" s="980"/>
      <c r="AF106" s="980"/>
      <c r="AG106" s="980"/>
      <c r="AH106" s="980"/>
      <c r="AI106" s="980"/>
      <c r="AJ106" s="980"/>
      <c r="AK106" s="980"/>
    </row>
    <row r="107" spans="1:53" ht="24" customHeight="1">
      <c r="B107" s="973"/>
      <c r="C107" s="974"/>
      <c r="D107" s="974"/>
      <c r="E107" s="974"/>
      <c r="F107" s="975"/>
      <c r="G107" s="979"/>
      <c r="H107" s="979"/>
      <c r="I107" s="979"/>
      <c r="J107" s="979" t="s">
        <v>373</v>
      </c>
      <c r="K107" s="979"/>
      <c r="L107" s="980" t="s">
        <v>597</v>
      </c>
      <c r="M107" s="980"/>
      <c r="N107" s="980"/>
      <c r="O107" s="980"/>
      <c r="P107" s="980"/>
      <c r="Q107" s="980"/>
      <c r="R107" s="980"/>
      <c r="S107" s="980"/>
      <c r="T107" s="980"/>
      <c r="U107" s="980"/>
      <c r="V107" s="980"/>
      <c r="W107" s="980"/>
      <c r="X107" s="980"/>
      <c r="Y107" s="980"/>
      <c r="Z107" s="980"/>
      <c r="AA107" s="980"/>
      <c r="AB107" s="980"/>
      <c r="AC107" s="980"/>
      <c r="AD107" s="980"/>
      <c r="AE107" s="980"/>
      <c r="AF107" s="980"/>
      <c r="AG107" s="980"/>
      <c r="AH107" s="980"/>
      <c r="AI107" s="980"/>
      <c r="AJ107" s="980"/>
      <c r="AK107" s="980"/>
    </row>
    <row r="108" spans="1:53" ht="27.9" customHeight="1">
      <c r="B108" s="973"/>
      <c r="C108" s="974"/>
      <c r="D108" s="974"/>
      <c r="E108" s="974"/>
      <c r="F108" s="975"/>
      <c r="G108" s="979"/>
      <c r="H108" s="979"/>
      <c r="I108" s="979"/>
      <c r="J108" s="979" t="s">
        <v>374</v>
      </c>
      <c r="K108" s="979"/>
      <c r="L108" s="1046" t="s">
        <v>594</v>
      </c>
      <c r="M108" s="1047"/>
      <c r="N108" s="1047"/>
      <c r="O108" s="1047"/>
      <c r="P108" s="1047"/>
      <c r="Q108" s="1048" t="s">
        <v>375</v>
      </c>
      <c r="R108" s="1049"/>
      <c r="S108" s="1049"/>
      <c r="T108" s="1049"/>
      <c r="U108" s="1049"/>
      <c r="V108" s="1049"/>
      <c r="W108" s="1049"/>
      <c r="X108" s="1049"/>
      <c r="Y108" s="1049"/>
      <c r="Z108" s="1049"/>
      <c r="AA108" s="1049"/>
      <c r="AB108" s="1049"/>
      <c r="AC108" s="1049"/>
      <c r="AD108" s="1049"/>
      <c r="AE108" s="1049"/>
      <c r="AF108" s="1049"/>
      <c r="AG108" s="1049"/>
      <c r="AH108" s="1049"/>
      <c r="AI108" s="1049"/>
      <c r="AJ108" s="1049"/>
      <c r="AK108" s="1050"/>
    </row>
    <row r="109" spans="1:53" ht="21.9" customHeight="1">
      <c r="B109" s="794" t="s">
        <v>376</v>
      </c>
      <c r="C109" s="795"/>
      <c r="D109" s="795"/>
      <c r="E109" s="795"/>
      <c r="F109" s="796"/>
      <c r="G109" s="933" t="s">
        <v>93</v>
      </c>
      <c r="H109" s="934"/>
      <c r="I109" s="934"/>
      <c r="J109" s="934"/>
      <c r="K109" s="935"/>
      <c r="L109" s="1027" t="s">
        <v>176</v>
      </c>
      <c r="M109" s="1027"/>
      <c r="N109" s="1027"/>
      <c r="O109" s="1027"/>
      <c r="P109" s="1027"/>
      <c r="Q109" s="1027"/>
      <c r="R109" s="1027"/>
      <c r="S109" s="1027"/>
      <c r="T109" s="1027"/>
      <c r="U109" s="1027"/>
      <c r="V109" s="1027"/>
      <c r="W109" s="1027"/>
      <c r="X109" s="1027"/>
      <c r="Y109" s="1027"/>
      <c r="Z109" s="1027"/>
      <c r="AA109" s="1027"/>
      <c r="AB109" s="1027"/>
      <c r="AC109" s="1027"/>
      <c r="AD109" s="1027"/>
      <c r="AE109" s="1027"/>
      <c r="AF109" s="1027"/>
      <c r="AG109" s="1027"/>
      <c r="AH109" s="1027"/>
      <c r="AI109" s="1027"/>
      <c r="AJ109" s="1027"/>
      <c r="AK109" s="1027"/>
    </row>
    <row r="110" spans="1:53" ht="30" customHeight="1">
      <c r="B110" s="1024"/>
      <c r="C110" s="1025"/>
      <c r="D110" s="1025"/>
      <c r="E110" s="1025"/>
      <c r="F110" s="1026"/>
      <c r="G110" s="933" t="s">
        <v>94</v>
      </c>
      <c r="H110" s="934"/>
      <c r="I110" s="934"/>
      <c r="J110" s="934"/>
      <c r="K110" s="935"/>
      <c r="L110" s="1028" t="s">
        <v>177</v>
      </c>
      <c r="M110" s="1029"/>
      <c r="N110" s="1029"/>
      <c r="O110" s="1029"/>
      <c r="P110" s="1029"/>
      <c r="Q110" s="1029"/>
      <c r="R110" s="1029"/>
      <c r="S110" s="1029"/>
      <c r="T110" s="1029"/>
      <c r="U110" s="1029"/>
      <c r="V110" s="1029"/>
      <c r="W110" s="1029"/>
      <c r="X110" s="1029"/>
      <c r="Y110" s="1029"/>
      <c r="Z110" s="1029"/>
      <c r="AA110" s="1029"/>
      <c r="AB110" s="1029"/>
      <c r="AC110" s="1029"/>
      <c r="AD110" s="1029"/>
      <c r="AE110" s="1029"/>
      <c r="AF110" s="1029"/>
      <c r="AG110" s="1029"/>
      <c r="AH110" s="1029"/>
      <c r="AI110" s="1029"/>
      <c r="AJ110" s="1029"/>
      <c r="AK110" s="1029"/>
    </row>
    <row r="111" spans="1:53" s="22" customFormat="1" ht="18" customHeight="1">
      <c r="B111" s="38"/>
      <c r="C111" s="39"/>
      <c r="D111" s="39"/>
      <c r="E111" s="39"/>
      <c r="F111" s="39"/>
      <c r="G111" s="40"/>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53" s="22" customFormat="1" ht="18" customHeight="1">
      <c r="B112" s="23" t="s">
        <v>558</v>
      </c>
      <c r="C112" s="17"/>
      <c r="D112" s="17"/>
      <c r="E112" s="17"/>
      <c r="F112" s="17"/>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row>
    <row r="113" spans="1:43" ht="24.9" customHeight="1">
      <c r="A113" s="42"/>
      <c r="B113" s="949" t="s">
        <v>8</v>
      </c>
      <c r="C113" s="950"/>
      <c r="D113" s="950"/>
      <c r="E113" s="951"/>
      <c r="F113" s="941" t="s">
        <v>587</v>
      </c>
      <c r="G113" s="942"/>
      <c r="H113" s="933" t="s">
        <v>377</v>
      </c>
      <c r="I113" s="934"/>
      <c r="J113" s="935"/>
      <c r="K113" s="947"/>
      <c r="L113" s="947"/>
      <c r="M113" s="947"/>
      <c r="N113" s="947"/>
      <c r="O113" s="947"/>
      <c r="P113" s="947"/>
      <c r="Q113" s="947"/>
      <c r="R113" s="947"/>
      <c r="S113" s="947"/>
      <c r="T113" s="947"/>
      <c r="U113" s="947"/>
      <c r="V113" s="947"/>
      <c r="W113" s="947"/>
      <c r="X113" s="947"/>
      <c r="Y113" s="947"/>
      <c r="Z113" s="947"/>
      <c r="AA113" s="947"/>
      <c r="AB113" s="947"/>
      <c r="AC113" s="947"/>
      <c r="AD113" s="947"/>
      <c r="AE113" s="947"/>
      <c r="AF113" s="947"/>
      <c r="AG113" s="947"/>
      <c r="AH113" s="947"/>
      <c r="AI113" s="947"/>
      <c r="AJ113" s="947"/>
      <c r="AK113" s="948"/>
      <c r="AL113" s="42"/>
    </row>
    <row r="114" spans="1:43" ht="24.9" customHeight="1">
      <c r="A114" s="42"/>
      <c r="B114" s="952"/>
      <c r="C114" s="953"/>
      <c r="D114" s="953"/>
      <c r="E114" s="954"/>
      <c r="F114" s="943"/>
      <c r="G114" s="944"/>
      <c r="H114" s="933" t="s">
        <v>65</v>
      </c>
      <c r="I114" s="934"/>
      <c r="J114" s="935"/>
      <c r="K114" s="933" t="s">
        <v>66</v>
      </c>
      <c r="L114" s="935"/>
      <c r="M114" s="930"/>
      <c r="N114" s="931"/>
      <c r="O114" s="931"/>
      <c r="P114" s="931"/>
      <c r="Q114" s="931"/>
      <c r="R114" s="931"/>
      <c r="S114" s="932"/>
      <c r="T114" s="933" t="s">
        <v>67</v>
      </c>
      <c r="U114" s="934"/>
      <c r="V114" s="935"/>
      <c r="W114" s="930"/>
      <c r="X114" s="931"/>
      <c r="Y114" s="931"/>
      <c r="Z114" s="931"/>
      <c r="AA114" s="931"/>
      <c r="AB114" s="931"/>
      <c r="AC114" s="931"/>
      <c r="AD114" s="932"/>
      <c r="AE114" s="933" t="s">
        <v>68</v>
      </c>
      <c r="AF114" s="935"/>
      <c r="AG114" s="967"/>
      <c r="AH114" s="968"/>
      <c r="AI114" s="968"/>
      <c r="AJ114" s="968"/>
      <c r="AK114" s="969"/>
      <c r="AL114" s="42"/>
    </row>
    <row r="115" spans="1:43" ht="24.9" customHeight="1">
      <c r="A115" s="42"/>
      <c r="B115" s="952"/>
      <c r="C115" s="953"/>
      <c r="D115" s="953"/>
      <c r="E115" s="954"/>
      <c r="F115" s="945"/>
      <c r="G115" s="946"/>
      <c r="H115" s="933"/>
      <c r="I115" s="934"/>
      <c r="J115" s="935"/>
      <c r="K115" s="933" t="s">
        <v>69</v>
      </c>
      <c r="L115" s="935"/>
      <c r="M115" s="930"/>
      <c r="N115" s="931"/>
      <c r="O115" s="931"/>
      <c r="P115" s="931"/>
      <c r="Q115" s="931"/>
      <c r="R115" s="931"/>
      <c r="S115" s="931"/>
      <c r="T115" s="931"/>
      <c r="U115" s="931"/>
      <c r="V115" s="931"/>
      <c r="W115" s="931"/>
      <c r="X115" s="931"/>
      <c r="Y115" s="931"/>
      <c r="Z115" s="931"/>
      <c r="AA115" s="931"/>
      <c r="AB115" s="931"/>
      <c r="AC115" s="931"/>
      <c r="AD115" s="931"/>
      <c r="AE115" s="931"/>
      <c r="AF115" s="931"/>
      <c r="AG115" s="931"/>
      <c r="AH115" s="931"/>
      <c r="AI115" s="931"/>
      <c r="AJ115" s="931"/>
      <c r="AK115" s="932"/>
      <c r="AL115" s="42"/>
    </row>
    <row r="116" spans="1:43" ht="24.75" customHeight="1">
      <c r="B116" s="949" t="s">
        <v>378</v>
      </c>
      <c r="C116" s="950"/>
      <c r="D116" s="950"/>
      <c r="E116" s="951"/>
      <c r="F116" s="958" t="s">
        <v>586</v>
      </c>
      <c r="G116" s="959"/>
      <c r="H116" s="959"/>
      <c r="I116" s="959"/>
      <c r="J116" s="960"/>
      <c r="K116" s="933" t="s">
        <v>80</v>
      </c>
      <c r="L116" s="935"/>
      <c r="M116" s="964" t="s">
        <v>711</v>
      </c>
      <c r="N116" s="965"/>
      <c r="O116" s="965"/>
      <c r="P116" s="965"/>
      <c r="Q116" s="965"/>
      <c r="R116" s="965"/>
      <c r="S116" s="966"/>
      <c r="T116" s="933" t="s">
        <v>205</v>
      </c>
      <c r="U116" s="935"/>
      <c r="V116" s="936" t="s">
        <v>379</v>
      </c>
      <c r="W116" s="937"/>
      <c r="X116" s="937"/>
      <c r="Y116" s="937"/>
      <c r="Z116" s="937"/>
      <c r="AA116" s="937"/>
      <c r="AB116" s="937"/>
      <c r="AC116" s="937"/>
      <c r="AD116" s="937"/>
      <c r="AE116" s="937"/>
      <c r="AF116" s="937"/>
      <c r="AG116" s="937"/>
      <c r="AH116" s="937"/>
      <c r="AI116" s="937"/>
      <c r="AJ116" s="937"/>
      <c r="AK116" s="938"/>
      <c r="AL116" s="42"/>
      <c r="AN116" s="18" t="s">
        <v>81</v>
      </c>
      <c r="AO116" s="18" t="s">
        <v>82</v>
      </c>
      <c r="AP116" s="18" t="s">
        <v>380</v>
      </c>
      <c r="AQ116" s="18" t="s">
        <v>84</v>
      </c>
    </row>
    <row r="117" spans="1:43" ht="20.149999999999999" customHeight="1">
      <c r="B117" s="955"/>
      <c r="C117" s="956"/>
      <c r="D117" s="956"/>
      <c r="E117" s="957"/>
      <c r="F117" s="961"/>
      <c r="G117" s="962"/>
      <c r="H117" s="962"/>
      <c r="I117" s="962"/>
      <c r="J117" s="963"/>
      <c r="K117" s="44" t="s">
        <v>4</v>
      </c>
      <c r="L117" s="939" t="s">
        <v>85</v>
      </c>
      <c r="M117" s="939"/>
      <c r="N117" s="939"/>
      <c r="O117" s="939"/>
      <c r="P117" s="939"/>
      <c r="Q117" s="939"/>
      <c r="R117" s="939"/>
      <c r="S117" s="939"/>
      <c r="T117" s="939"/>
      <c r="U117" s="939"/>
      <c r="V117" s="939"/>
      <c r="W117" s="939"/>
      <c r="X117" s="939"/>
      <c r="Y117" s="939"/>
      <c r="Z117" s="939"/>
      <c r="AA117" s="939"/>
      <c r="AB117" s="939"/>
      <c r="AC117" s="939"/>
      <c r="AD117" s="939"/>
      <c r="AE117" s="939"/>
      <c r="AF117" s="939"/>
      <c r="AG117" s="939"/>
      <c r="AH117" s="939"/>
      <c r="AI117" s="939"/>
      <c r="AJ117" s="939"/>
      <c r="AK117" s="940"/>
      <c r="AL117" s="42"/>
    </row>
    <row r="118" spans="1:43" s="22" customFormat="1" ht="24" customHeight="1">
      <c r="B118" s="921" t="s">
        <v>9</v>
      </c>
      <c r="C118" s="922"/>
      <c r="D118" s="922"/>
      <c r="E118" s="923"/>
      <c r="F118" s="924" t="s">
        <v>10</v>
      </c>
      <c r="G118" s="925"/>
      <c r="H118" s="925"/>
      <c r="I118" s="925"/>
      <c r="J118" s="926"/>
      <c r="K118" s="927"/>
      <c r="L118" s="928"/>
      <c r="M118" s="928"/>
      <c r="N118" s="928"/>
      <c r="O118" s="928"/>
      <c r="P118" s="928"/>
      <c r="Q118" s="928"/>
      <c r="R118" s="928"/>
      <c r="S118" s="928"/>
      <c r="T118" s="928"/>
      <c r="U118" s="928"/>
      <c r="V118" s="928"/>
      <c r="W118" s="928"/>
      <c r="X118" s="928"/>
      <c r="Y118" s="928"/>
      <c r="Z118" s="928"/>
      <c r="AA118" s="928"/>
      <c r="AB118" s="928"/>
      <c r="AC118" s="928"/>
      <c r="AD118" s="928"/>
      <c r="AE118" s="928"/>
      <c r="AF118" s="928"/>
      <c r="AG118" s="928"/>
      <c r="AH118" s="928"/>
      <c r="AI118" s="928"/>
      <c r="AJ118" s="928"/>
      <c r="AK118" s="929"/>
    </row>
    <row r="119" spans="1:43" ht="27" customHeight="1">
      <c r="B119" s="45"/>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row>
    <row r="120" spans="1:43" ht="12" customHeight="1">
      <c r="B120" s="14" t="s">
        <v>5</v>
      </c>
      <c r="C120" s="14"/>
      <c r="D120" s="14"/>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row>
    <row r="121" spans="1:43" ht="12" customHeight="1">
      <c r="B121" s="14" t="s">
        <v>207</v>
      </c>
      <c r="C121" s="14"/>
      <c r="D121" s="175"/>
      <c r="E121" s="175"/>
      <c r="F121" s="175"/>
      <c r="G121" s="14" t="s">
        <v>712</v>
      </c>
      <c r="I121" s="175"/>
      <c r="J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row>
    <row r="122" spans="1:43" ht="12" customHeight="1">
      <c r="B122" s="14" t="s">
        <v>381</v>
      </c>
      <c r="C122" s="14"/>
      <c r="D122" s="175"/>
      <c r="E122" s="175"/>
      <c r="F122" s="175"/>
      <c r="G122" s="14" t="s">
        <v>713</v>
      </c>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row>
    <row r="123" spans="1:43" ht="12" customHeight="1">
      <c r="B123" s="14" t="s">
        <v>210</v>
      </c>
      <c r="C123" s="14"/>
      <c r="D123" s="175"/>
      <c r="E123" s="175"/>
      <c r="F123" s="175"/>
      <c r="G123" s="14" t="s">
        <v>714</v>
      </c>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row>
    <row r="124" spans="1:43" ht="12" customHeight="1">
      <c r="B124" s="14" t="s">
        <v>211</v>
      </c>
      <c r="C124" s="14"/>
      <c r="D124" s="175"/>
      <c r="E124" s="175"/>
      <c r="F124" s="175"/>
      <c r="G124" s="14" t="s">
        <v>715</v>
      </c>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row>
    <row r="125" spans="1:43" ht="12" customHeight="1">
      <c r="B125" s="14"/>
      <c r="C125" s="14"/>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row>
    <row r="126" spans="1:43" ht="12" customHeight="1">
      <c r="B126" s="14"/>
      <c r="C126" s="4"/>
      <c r="D126" s="4"/>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row>
  </sheetData>
  <mergeCells count="242">
    <mergeCell ref="C69:AE69"/>
    <mergeCell ref="C70:AE70"/>
    <mergeCell ref="AF69:AK70"/>
    <mergeCell ref="B118:E118"/>
    <mergeCell ref="F118:J118"/>
    <mergeCell ref="K118:AK118"/>
    <mergeCell ref="AG114:AK114"/>
    <mergeCell ref="K115:L115"/>
    <mergeCell ref="M115:AK115"/>
    <mergeCell ref="B116:E117"/>
    <mergeCell ref="F116:J117"/>
    <mergeCell ref="K116:L116"/>
    <mergeCell ref="M116:S116"/>
    <mergeCell ref="T116:U116"/>
    <mergeCell ref="V116:AK116"/>
    <mergeCell ref="L117:AK117"/>
    <mergeCell ref="B113:E115"/>
    <mergeCell ref="F113:G115"/>
    <mergeCell ref="H113:J113"/>
    <mergeCell ref="K113:AK113"/>
    <mergeCell ref="H114:J115"/>
    <mergeCell ref="K114:L114"/>
    <mergeCell ref="M114:S114"/>
    <mergeCell ref="T114:V114"/>
    <mergeCell ref="W114:AD114"/>
    <mergeCell ref="AE114:AF114"/>
    <mergeCell ref="Q108:AK108"/>
    <mergeCell ref="B109:F110"/>
    <mergeCell ref="G109:K109"/>
    <mergeCell ref="L109:AK109"/>
    <mergeCell ref="G110:K110"/>
    <mergeCell ref="L110:AK110"/>
    <mergeCell ref="B105:F108"/>
    <mergeCell ref="G105:K105"/>
    <mergeCell ref="L105:AK105"/>
    <mergeCell ref="G106:I108"/>
    <mergeCell ref="J106:K106"/>
    <mergeCell ref="L106:AK106"/>
    <mergeCell ref="J107:K107"/>
    <mergeCell ref="L107:AK107"/>
    <mergeCell ref="J108:K108"/>
    <mergeCell ref="L108:P108"/>
    <mergeCell ref="C97:AK97"/>
    <mergeCell ref="C98:AK98"/>
    <mergeCell ref="B100:F101"/>
    <mergeCell ref="G100:AK101"/>
    <mergeCell ref="B104:F104"/>
    <mergeCell ref="G104:I104"/>
    <mergeCell ref="J104:N104"/>
    <mergeCell ref="O104:P104"/>
    <mergeCell ref="Q104:V104"/>
    <mergeCell ref="W104:AK104"/>
    <mergeCell ref="J96:M96"/>
    <mergeCell ref="N96:Q96"/>
    <mergeCell ref="R96:AA96"/>
    <mergeCell ref="AB96:AK96"/>
    <mergeCell ref="J93:M93"/>
    <mergeCell ref="N93:Q93"/>
    <mergeCell ref="R93:AA93"/>
    <mergeCell ref="AB93:AK93"/>
    <mergeCell ref="J94:M94"/>
    <mergeCell ref="N94:Q94"/>
    <mergeCell ref="R94:AA94"/>
    <mergeCell ref="AB94:AK94"/>
    <mergeCell ref="J89:M89"/>
    <mergeCell ref="N89:Q89"/>
    <mergeCell ref="R89:AA89"/>
    <mergeCell ref="AB89:AK89"/>
    <mergeCell ref="J90:M90"/>
    <mergeCell ref="N90:Q90"/>
    <mergeCell ref="R90:AA90"/>
    <mergeCell ref="AB90:AK90"/>
    <mergeCell ref="J95:M95"/>
    <mergeCell ref="N95:Q95"/>
    <mergeCell ref="R95:AA95"/>
    <mergeCell ref="AB95:AK95"/>
    <mergeCell ref="R87:AA87"/>
    <mergeCell ref="AB87:AK87"/>
    <mergeCell ref="J88:M88"/>
    <mergeCell ref="N88:Q88"/>
    <mergeCell ref="R88:AA88"/>
    <mergeCell ref="AB88:AK88"/>
    <mergeCell ref="C83:AK83"/>
    <mergeCell ref="C84:AK84"/>
    <mergeCell ref="B86:B96"/>
    <mergeCell ref="C86:H96"/>
    <mergeCell ref="J86:M86"/>
    <mergeCell ref="N86:Q86"/>
    <mergeCell ref="R86:AA86"/>
    <mergeCell ref="AB86:AK86"/>
    <mergeCell ref="J87:M87"/>
    <mergeCell ref="N87:Q87"/>
    <mergeCell ref="J91:M91"/>
    <mergeCell ref="N91:Q91"/>
    <mergeCell ref="R91:AA91"/>
    <mergeCell ref="AB91:AK91"/>
    <mergeCell ref="J92:M92"/>
    <mergeCell ref="N92:Q92"/>
    <mergeCell ref="R92:AA92"/>
    <mergeCell ref="AB92:AK92"/>
    <mergeCell ref="B72:B82"/>
    <mergeCell ref="C72:H82"/>
    <mergeCell ref="J72:L72"/>
    <mergeCell ref="M72:AA72"/>
    <mergeCell ref="I73:I74"/>
    <mergeCell ref="K73:L73"/>
    <mergeCell ref="M73:AA74"/>
    <mergeCell ref="K74:L74"/>
    <mergeCell ref="I79:I80"/>
    <mergeCell ref="K79:L79"/>
    <mergeCell ref="M79:AA80"/>
    <mergeCell ref="K80:L80"/>
    <mergeCell ref="I81:I82"/>
    <mergeCell ref="K81:L81"/>
    <mergeCell ref="M81:AA82"/>
    <mergeCell ref="K82:L82"/>
    <mergeCell ref="I75:I76"/>
    <mergeCell ref="K75:L75"/>
    <mergeCell ref="M75:AA76"/>
    <mergeCell ref="K76:L76"/>
    <mergeCell ref="I77:I78"/>
    <mergeCell ref="K77:L77"/>
    <mergeCell ref="M77:AA78"/>
    <mergeCell ref="K78:L78"/>
    <mergeCell ref="N63:AK63"/>
    <mergeCell ref="N64:AK64"/>
    <mergeCell ref="I65:M66"/>
    <mergeCell ref="N65:AK65"/>
    <mergeCell ref="N66:AK66"/>
    <mergeCell ref="I67:M68"/>
    <mergeCell ref="O67:AK67"/>
    <mergeCell ref="O68:AK68"/>
    <mergeCell ref="B58:B68"/>
    <mergeCell ref="C58:H68"/>
    <mergeCell ref="I58:M60"/>
    <mergeCell ref="O58:AK58"/>
    <mergeCell ref="O59:AK59"/>
    <mergeCell ref="O60:AK60"/>
    <mergeCell ref="I61:M62"/>
    <mergeCell ref="N61:AK61"/>
    <mergeCell ref="N62:AK62"/>
    <mergeCell ref="I63:M64"/>
    <mergeCell ref="K48:L48"/>
    <mergeCell ref="C51:AK51"/>
    <mergeCell ref="C52:AK52"/>
    <mergeCell ref="C53:AK53"/>
    <mergeCell ref="B55:B56"/>
    <mergeCell ref="C55:H56"/>
    <mergeCell ref="I55:O55"/>
    <mergeCell ref="P55:V55"/>
    <mergeCell ref="I56:O56"/>
    <mergeCell ref="P56:V56"/>
    <mergeCell ref="C42:AK42"/>
    <mergeCell ref="B44:B50"/>
    <mergeCell ref="C44:H50"/>
    <mergeCell ref="J44:L44"/>
    <mergeCell ref="M44:T44"/>
    <mergeCell ref="U44:AE44"/>
    <mergeCell ref="AF44:AK44"/>
    <mergeCell ref="I45:I46"/>
    <mergeCell ref="K45:L45"/>
    <mergeCell ref="M45:T46"/>
    <mergeCell ref="I49:I50"/>
    <mergeCell ref="K49:L49"/>
    <mergeCell ref="M49:T50"/>
    <mergeCell ref="U49:AE50"/>
    <mergeCell ref="AF49:AK50"/>
    <mergeCell ref="K50:L50"/>
    <mergeCell ref="U45:AE46"/>
    <mergeCell ref="AF45:AK46"/>
    <mergeCell ref="K46:L46"/>
    <mergeCell ref="I47:I48"/>
    <mergeCell ref="K47:L47"/>
    <mergeCell ref="M47:T48"/>
    <mergeCell ref="U47:AE48"/>
    <mergeCell ref="AF47:AK48"/>
    <mergeCell ref="AI35:AK35"/>
    <mergeCell ref="J36:N36"/>
    <mergeCell ref="AI36:AK37"/>
    <mergeCell ref="J37:N37"/>
    <mergeCell ref="C38:AK38"/>
    <mergeCell ref="B40:B41"/>
    <mergeCell ref="C40:H41"/>
    <mergeCell ref="J40:AC40"/>
    <mergeCell ref="J41:AC41"/>
    <mergeCell ref="B34:B37"/>
    <mergeCell ref="C34:H37"/>
    <mergeCell ref="I34:N34"/>
    <mergeCell ref="O34:T34"/>
    <mergeCell ref="U34:Z34"/>
    <mergeCell ref="AA34:AG34"/>
    <mergeCell ref="J35:N35"/>
    <mergeCell ref="O35:T37"/>
    <mergeCell ref="U35:Z37"/>
    <mergeCell ref="AA35:AG37"/>
    <mergeCell ref="C29:W29"/>
    <mergeCell ref="C30:W30"/>
    <mergeCell ref="AF30:AK31"/>
    <mergeCell ref="C32:H32"/>
    <mergeCell ref="I32:W32"/>
    <mergeCell ref="AF32:AK32"/>
    <mergeCell ref="C25:AK25"/>
    <mergeCell ref="B27:B28"/>
    <mergeCell ref="C27:H28"/>
    <mergeCell ref="I27:Q27"/>
    <mergeCell ref="R27:Z27"/>
    <mergeCell ref="AA27:AI27"/>
    <mergeCell ref="I28:Q28"/>
    <mergeCell ref="R28:Z28"/>
    <mergeCell ref="AA28:AI28"/>
    <mergeCell ref="B20:B21"/>
    <mergeCell ref="C20:Q20"/>
    <mergeCell ref="D21:H21"/>
    <mergeCell ref="I21:Q21"/>
    <mergeCell ref="C22:AK22"/>
    <mergeCell ref="C24:H24"/>
    <mergeCell ref="D14:E14"/>
    <mergeCell ref="G14:L14"/>
    <mergeCell ref="D15:E17"/>
    <mergeCell ref="G15:L15"/>
    <mergeCell ref="AI15:AK15"/>
    <mergeCell ref="G16:L16"/>
    <mergeCell ref="AI16:AK16"/>
    <mergeCell ref="G17:L17"/>
    <mergeCell ref="G10:L10"/>
    <mergeCell ref="AI10:AK10"/>
    <mergeCell ref="D11:E13"/>
    <mergeCell ref="G11:L11"/>
    <mergeCell ref="AI11:AK11"/>
    <mergeCell ref="G12:L12"/>
    <mergeCell ref="AI12:AK12"/>
    <mergeCell ref="G13:L13"/>
    <mergeCell ref="B4:J4"/>
    <mergeCell ref="L4:P4"/>
    <mergeCell ref="Q4:AJ4"/>
    <mergeCell ref="B8:C17"/>
    <mergeCell ref="D8:L8"/>
    <mergeCell ref="M8:X8"/>
    <mergeCell ref="Y8:AK8"/>
    <mergeCell ref="D9:E10"/>
    <mergeCell ref="G9:L9"/>
    <mergeCell ref="AI9:AK9"/>
  </mergeCells>
  <phoneticPr fontId="4"/>
  <conditionalFormatting sqref="L105:AK105">
    <cfRule type="cellIs" dxfId="182" priority="27" operator="equal">
      <formula>""</formula>
    </cfRule>
  </conditionalFormatting>
  <conditionalFormatting sqref="L109:AK109">
    <cfRule type="cellIs" dxfId="181" priority="26" operator="equal">
      <formula>""</formula>
    </cfRule>
  </conditionalFormatting>
  <conditionalFormatting sqref="L110:AK110">
    <cfRule type="cellIs" dxfId="180" priority="25" operator="equal">
      <formula>""</formula>
    </cfRule>
  </conditionalFormatting>
  <conditionalFormatting sqref="I61:AK68">
    <cfRule type="expression" dxfId="179" priority="22">
      <formula>$N$58="■"</formula>
    </cfRule>
  </conditionalFormatting>
  <conditionalFormatting sqref="I63:AK68">
    <cfRule type="expression" dxfId="178" priority="21">
      <formula>$N$59="■"</formula>
    </cfRule>
  </conditionalFormatting>
  <conditionalFormatting sqref="I61:AK62">
    <cfRule type="expression" dxfId="177" priority="20">
      <formula>$N$60="■"</formula>
    </cfRule>
  </conditionalFormatting>
  <conditionalFormatting sqref="N87:Q96">
    <cfRule type="expression" dxfId="176" priority="19">
      <formula>VLOOKUP($J87,$AN$87:$AO$98,2,FALSE)</formula>
    </cfRule>
  </conditionalFormatting>
  <conditionalFormatting sqref="F9:G17 M9:AK17">
    <cfRule type="expression" dxfId="175" priority="10">
      <formula>$AO9=""</formula>
    </cfRule>
  </conditionalFormatting>
  <conditionalFormatting sqref="B83:AK84">
    <cfRule type="expression" dxfId="174" priority="9">
      <formula>AND($U$35=$AQ$34,$AA$35=$AR$35)</formula>
    </cfRule>
  </conditionalFormatting>
  <conditionalFormatting sqref="C98:AK98">
    <cfRule type="expression" dxfId="173" priority="8">
      <formula>$AA$35=$AR$34</formula>
    </cfRule>
  </conditionalFormatting>
  <conditionalFormatting sqref="M116">
    <cfRule type="cellIs" dxfId="172" priority="7" operator="equal">
      <formula>""</formula>
    </cfRule>
  </conditionalFormatting>
  <conditionalFormatting sqref="V116:AK116">
    <cfRule type="cellIs" dxfId="171" priority="6" operator="equal">
      <formula>""</formula>
    </cfRule>
  </conditionalFormatting>
  <conditionalFormatting sqref="N58:AK68">
    <cfRule type="expression" dxfId="170" priority="5">
      <formula>AND($I$35&lt;&gt;"■",COUNTIF($I$35:$I$37,"■")&gt;0)</formula>
    </cfRule>
  </conditionalFormatting>
  <conditionalFormatting sqref="AF45:AK50">
    <cfRule type="expression" dxfId="169" priority="3">
      <formula>$J46="■"</formula>
    </cfRule>
  </conditionalFormatting>
  <conditionalFormatting sqref="R27:AI28">
    <cfRule type="expression" dxfId="168" priority="258">
      <formula>OR($F$10="■",COUNTIF($F$16:$F$17,"■")&gt;0)</formula>
    </cfRule>
  </conditionalFormatting>
  <conditionalFormatting sqref="I34:N35 U34:AG37 I37:N37 I36:J36">
    <cfRule type="expression" dxfId="167" priority="259">
      <formula>$F$10="■"</formula>
    </cfRule>
  </conditionalFormatting>
  <conditionalFormatting sqref="B22:AK22">
    <cfRule type="expression" dxfId="166" priority="263">
      <formula>$F$13="■"</formula>
    </cfRule>
  </conditionalFormatting>
  <conditionalFormatting sqref="B42:AK42">
    <cfRule type="expression" dxfId="165" priority="264">
      <formula>$F$10="■"</formula>
    </cfRule>
  </conditionalFormatting>
  <conditionalFormatting sqref="I24:Q24">
    <cfRule type="expression" dxfId="164" priority="265">
      <formula>OR(COUNTIF($F$11:$F$12,"■")&gt;0,COUNTIF($F$14:$F$17,"■")&gt;0)</formula>
    </cfRule>
  </conditionalFormatting>
  <conditionalFormatting sqref="I28:AI28">
    <cfRule type="expression" dxfId="163" priority="266">
      <formula>COUNTIF($F$11:$F$14,"■")&gt;0</formula>
    </cfRule>
  </conditionalFormatting>
  <conditionalFormatting sqref="I32:W32 I56:V56 N58:AK68 I87:AK96">
    <cfRule type="expression" dxfId="162" priority="267">
      <formula>OR(COUNTIF($F$10:$F$13,"■")&gt;0,COUNTIF($F$16,"■")&gt;0)</formula>
    </cfRule>
  </conditionalFormatting>
  <conditionalFormatting sqref="I35:AG35 I37:AG37 I36:J36 O36:AG36">
    <cfRule type="expression" dxfId="161" priority="271">
      <formula>OR(COUNTIF($F$11:$F$14,"■")&gt;0,COUNTIF($F$16:$F$17,"■")&gt;0)</formula>
    </cfRule>
  </conditionalFormatting>
  <conditionalFormatting sqref="I40:AC41">
    <cfRule type="expression" dxfId="160" priority="275">
      <formula>OR($F$9="■",COUNTIF($F$11:$F$17,"■")&gt;0)</formula>
    </cfRule>
  </conditionalFormatting>
  <conditionalFormatting sqref="I45:AK50">
    <cfRule type="expression" dxfId="159" priority="276">
      <formula>AND($F$11&lt;&gt;"■",OR(COUNTIF($F$12:$F$14,"■")&gt;0,$F$17="■"))</formula>
    </cfRule>
  </conditionalFormatting>
  <conditionalFormatting sqref="I56:V56 N58:AK68 I87:AK96">
    <cfRule type="expression" dxfId="158" priority="277">
      <formula>OR($F$14="■",$F$17="■")</formula>
    </cfRule>
  </conditionalFormatting>
  <conditionalFormatting sqref="L107:AK107">
    <cfRule type="expression" dxfId="157" priority="280">
      <formula>COUNTIF($F$9:$F$17,"■")&gt;0</formula>
    </cfRule>
  </conditionalFormatting>
  <conditionalFormatting sqref="I73:AA82">
    <cfRule type="expression" dxfId="156" priority="281">
      <formula>OR(AND($F$11&lt;&gt;"■",COUNTIF($F$12:$F$14,"■")&gt;0),$F$17="■")</formula>
    </cfRule>
    <cfRule type="expression" dxfId="155" priority="282">
      <formula>OR($U$35=$AQ$36,$AA$35=$AR$34)</formula>
    </cfRule>
  </conditionalFormatting>
  <dataValidations disablePrompts="1" count="16">
    <dataValidation type="list" allowBlank="1" showInputMessage="1" showErrorMessage="1" sqref="O35:T37" xr:uid="{00000000-0002-0000-0300-000000000000}">
      <formula1>$AO$34:$AO$36</formula1>
    </dataValidation>
    <dataValidation allowBlank="1" showInputMessage="1" sqref="M116:S116" xr:uid="{00000000-0002-0000-0300-000001000000}"/>
    <dataValidation type="list" allowBlank="1" showInputMessage="1" showErrorMessage="1" sqref="N68" xr:uid="{00000000-0002-0000-0300-000002000000}">
      <formula1>$AN$68:$AO$68</formula1>
    </dataValidation>
    <dataValidation type="list" allowBlank="1" showInputMessage="1" showErrorMessage="1" sqref="N67" xr:uid="{00000000-0002-0000-0300-000003000000}">
      <formula1>$AN$67:$AO$67</formula1>
    </dataValidation>
    <dataValidation type="textLength" operator="lessThanOrEqual" allowBlank="1" showInputMessage="1" showErrorMessage="1" error="20文字以内で記入してください" sqref="AB87:AK96" xr:uid="{00000000-0002-0000-0300-000004000000}">
      <formula1>20</formula1>
    </dataValidation>
    <dataValidation type="list" allowBlank="1" showInputMessage="1" showErrorMessage="1" sqref="J87:M96" xr:uid="{00000000-0002-0000-0300-000005000000}">
      <formula1>$AN$87:$AN$98</formula1>
    </dataValidation>
    <dataValidation type="list" allowBlank="1" showInputMessage="1" showErrorMessage="1" sqref="M24" xr:uid="{00000000-0002-0000-0300-000006000000}">
      <formula1>$AP$24:$AQ$24</formula1>
    </dataValidation>
    <dataValidation type="list" allowBlank="1" showInputMessage="1" showErrorMessage="1" sqref="I24" xr:uid="{00000000-0002-0000-0300-000007000000}">
      <formula1>$AN$24:$AO$24</formula1>
    </dataValidation>
    <dataValidation type="list" allowBlank="1" showInputMessage="1" showErrorMessage="1" sqref="AA35:AF37" xr:uid="{00000000-0002-0000-0300-000008000000}">
      <formula1>$AR$34:$AR$35</formula1>
    </dataValidation>
    <dataValidation type="list" allowBlank="1" showInputMessage="1" showErrorMessage="1" sqref="I36:I37" xr:uid="{00000000-0002-0000-0300-000009000000}">
      <formula1>$AN$34:$AN$35</formula1>
    </dataValidation>
    <dataValidation type="list" allowBlank="1" showInputMessage="1" showErrorMessage="1" sqref="U35:Z37" xr:uid="{00000000-0002-0000-0300-00000A000000}">
      <formula1>$AQ$34:$AQ$35</formula1>
    </dataValidation>
    <dataValidation type="list" allowBlank="1" showInputMessage="1" showErrorMessage="1" sqref="J45:J50 J73:J82 N58:N60 F9:F17" xr:uid="{00000000-0002-0000-0300-00000B000000}">
      <formula1>$AN9:$AO9</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I28:Q28" xr:uid="{00000000-0002-0000-0300-00000C000000}">
      <formula1>AO27</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R28:Z28" xr:uid="{00000000-0002-0000-0300-00000D000000}">
      <formula1>AO28</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AA28:AI28" xr:uid="{00000000-0002-0000-0300-00000E000000}">
      <formula1>AO29</formula1>
    </dataValidation>
    <dataValidation type="list" allowBlank="1" showInputMessage="1" showErrorMessage="1" sqref="K117 I40:I41 AF45:AK50 I35" xr:uid="{00000000-0002-0000-0300-00000F000000}">
      <formula1>"□,■"</formula1>
    </dataValidation>
  </dataValidations>
  <printOptions horizontalCentered="1"/>
  <pageMargins left="0" right="0" top="0.19685039370078741" bottom="0" header="0.31496062992125984" footer="0.31496062992125984"/>
  <pageSetup paperSize="9" scale="73" fitToHeight="0" orientation="portrait" r:id="rId1"/>
  <headerFooter>
    <oddFooter>&amp;C&amp;"Meiryo UI,標準"&amp;9&amp;D_&amp;T　&amp;F　&amp;P/&amp;N</oddFooter>
  </headerFooter>
  <rowBreaks count="1" manualBreakCount="1">
    <brk id="70" max="37" man="1"/>
  </rowBreaks>
  <colBreaks count="1" manualBreakCount="1">
    <brk id="5" max="135" man="1"/>
  </colBreaks>
  <drawing r:id="rId2"/>
  <extLst>
    <ext xmlns:x14="http://schemas.microsoft.com/office/spreadsheetml/2009/9/main" uri="{78C0D931-6437-407d-A8EE-F0AAD7539E65}">
      <x14:conditionalFormattings>
        <x14:conditionalFormatting xmlns:xm="http://schemas.microsoft.com/office/excel/2006/main">
          <x14:cfRule type="expression" priority="2" id="{45BE9260-E78C-4386-9AFA-E7F9FE5CEF69}">
            <xm:f>COUNTIF('【選択必須】サービス個別(ATI接続)'!$I$9:$I$16,"■")&gt;0</xm:f>
            <x14:dxf>
              <fill>
                <patternFill>
                  <bgColor theme="0" tint="-0.14996795556505021"/>
                </patternFill>
              </fill>
            </x14:dxf>
          </x14:cfRule>
          <xm:sqref>A69:C70 AF69 AL69:AL70 A71:AL106 A113:E115 H113:AL115 A108:AL112 A107:K107 AL107 A116:AL120 A125:AL125 I121:AL124 A121:G124 A1:AL17 A18:AJ18 AL18 A19:AL68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9" tint="0.39997558519241921"/>
    <pageSetUpPr fitToPage="1"/>
  </sheetPr>
  <dimension ref="A1:BC99"/>
  <sheetViews>
    <sheetView showGridLines="0" view="pageBreakPreview" zoomScale="85" zoomScaleNormal="100" zoomScaleSheetLayoutView="85" workbookViewId="0"/>
  </sheetViews>
  <sheetFormatPr defaultColWidth="3.6328125" defaultRowHeight="18" customHeight="1"/>
  <cols>
    <col min="1" max="39" width="3.6328125" style="18"/>
    <col min="40" max="48" width="3.6328125" style="18" hidden="1" customWidth="1"/>
    <col min="49" max="16384" width="3.6328125" style="18"/>
  </cols>
  <sheetData>
    <row r="1" spans="1:55" s="24" customFormat="1" ht="9.9" customHeight="1">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55" s="24" customFormat="1" ht="16">
      <c r="B2" s="3" t="s">
        <v>563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55" s="24" customFormat="1" ht="9.9"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t="s">
        <v>229</v>
      </c>
      <c r="AO3" s="4" t="s">
        <v>230</v>
      </c>
      <c r="AP3" s="4" t="s">
        <v>230</v>
      </c>
      <c r="AQ3" s="4" t="s">
        <v>230</v>
      </c>
      <c r="AR3" s="4" t="s">
        <v>230</v>
      </c>
      <c r="AS3" s="4" t="s">
        <v>230</v>
      </c>
      <c r="AT3" s="4" t="s">
        <v>230</v>
      </c>
      <c r="AU3" s="4" t="s">
        <v>230</v>
      </c>
      <c r="AV3" s="234" t="s">
        <v>231</v>
      </c>
      <c r="AW3" s="4"/>
      <c r="AX3" s="4"/>
      <c r="AY3" s="4"/>
    </row>
    <row r="4" spans="1:55" s="5" customFormat="1" ht="30.75" customHeight="1">
      <c r="B4" s="981" t="s">
        <v>0</v>
      </c>
      <c r="C4" s="981"/>
      <c r="D4" s="981"/>
      <c r="E4" s="981"/>
      <c r="F4" s="981"/>
      <c r="G4" s="981"/>
      <c r="H4" s="981"/>
      <c r="I4" s="981"/>
      <c r="J4" s="981"/>
      <c r="K4" s="12" t="s">
        <v>232</v>
      </c>
      <c r="L4" s="982" t="s">
        <v>233</v>
      </c>
      <c r="M4" s="982"/>
      <c r="N4" s="982"/>
      <c r="O4" s="982"/>
      <c r="P4" s="982"/>
      <c r="Q4" s="983" t="s">
        <v>382</v>
      </c>
      <c r="R4" s="983"/>
      <c r="S4" s="983"/>
      <c r="T4" s="983"/>
      <c r="U4" s="983"/>
      <c r="V4" s="983"/>
      <c r="W4" s="983"/>
      <c r="X4" s="983"/>
      <c r="Y4" s="983"/>
      <c r="Z4" s="983"/>
      <c r="AA4" s="983"/>
      <c r="AB4" s="983"/>
      <c r="AC4" s="983"/>
      <c r="AD4" s="983"/>
      <c r="AE4" s="983"/>
      <c r="AF4" s="983"/>
      <c r="AG4" s="983"/>
      <c r="AH4" s="983"/>
      <c r="AI4" s="983"/>
      <c r="AJ4" s="983"/>
      <c r="AK4" s="12" t="s">
        <v>235</v>
      </c>
      <c r="AL4" s="6"/>
      <c r="AM4" s="6"/>
      <c r="AP4" s="6"/>
      <c r="AQ4" s="6" t="s">
        <v>193</v>
      </c>
      <c r="AT4" s="6"/>
      <c r="AU4" s="6"/>
    </row>
    <row r="5" spans="1:55" s="5" customFormat="1" ht="9.9"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6"/>
      <c r="AL5" s="6"/>
      <c r="AM5" s="6"/>
      <c r="AN5" s="6"/>
      <c r="AO5" s="6"/>
      <c r="AP5" s="6"/>
      <c r="AQ5" s="6"/>
      <c r="AR5" s="6"/>
      <c r="AS5" s="6"/>
      <c r="AT5" s="6"/>
      <c r="AU5" s="6"/>
    </row>
    <row r="6" spans="1:55" s="5" customFormat="1" ht="12" customHeight="1">
      <c r="B6" s="3"/>
      <c r="C6" s="4"/>
      <c r="D6" s="4"/>
      <c r="E6" s="4"/>
      <c r="F6" s="4"/>
      <c r="G6" s="4"/>
      <c r="H6" s="4"/>
      <c r="I6" s="4"/>
      <c r="J6" s="4"/>
      <c r="K6" s="4"/>
      <c r="L6" s="4"/>
      <c r="M6" s="4"/>
      <c r="N6" s="8"/>
      <c r="O6" s="9"/>
      <c r="P6" s="9"/>
      <c r="Q6" s="10"/>
      <c r="R6" s="10"/>
      <c r="S6" s="10"/>
      <c r="T6" s="10"/>
      <c r="U6" s="10"/>
      <c r="V6" s="10"/>
      <c r="W6" s="10"/>
      <c r="X6" s="10"/>
      <c r="Y6" s="10"/>
      <c r="Z6" s="10"/>
      <c r="AA6" s="10"/>
      <c r="AB6" s="10"/>
      <c r="AC6" s="10"/>
      <c r="AD6" s="10"/>
      <c r="AE6" s="10"/>
      <c r="AF6" s="10"/>
      <c r="AG6" s="10"/>
      <c r="AH6" s="10"/>
      <c r="AI6" s="10"/>
      <c r="AJ6" s="10"/>
      <c r="AK6" s="11" t="str">
        <f>'【選択必須】サービス個別(ATI接続)'!AK6</f>
        <v>2022/4/1　Ver2.8</v>
      </c>
      <c r="AL6" s="6"/>
      <c r="AM6" s="6"/>
      <c r="AN6" s="6"/>
      <c r="BA6" s="24"/>
    </row>
    <row r="7" spans="1:55" s="5" customFormat="1" ht="17.25" customHeight="1">
      <c r="B7" s="235" t="s">
        <v>383</v>
      </c>
      <c r="C7" s="4"/>
      <c r="D7" s="4"/>
      <c r="E7" s="4"/>
      <c r="F7" s="4"/>
      <c r="G7" s="4"/>
      <c r="H7" s="4"/>
      <c r="I7" s="4"/>
      <c r="J7" s="4"/>
      <c r="K7" s="4"/>
      <c r="L7" s="4"/>
      <c r="M7" s="4"/>
      <c r="N7" s="8"/>
      <c r="O7" s="9"/>
      <c r="P7" s="9"/>
      <c r="Q7" s="10"/>
      <c r="R7" s="10"/>
      <c r="S7" s="10"/>
      <c r="T7" s="10"/>
      <c r="U7" s="10"/>
      <c r="V7" s="10"/>
      <c r="W7" s="10"/>
      <c r="X7" s="10"/>
      <c r="Y7" s="10"/>
      <c r="Z7" s="10"/>
      <c r="AA7" s="10"/>
      <c r="AB7" s="10"/>
      <c r="AC7" s="10"/>
      <c r="AD7" s="10"/>
      <c r="AE7" s="10"/>
      <c r="AF7" s="10"/>
      <c r="AG7" s="10"/>
      <c r="AH7" s="10"/>
      <c r="AI7" s="10"/>
      <c r="AJ7" s="10"/>
      <c r="AK7" s="11"/>
      <c r="AL7" s="6"/>
      <c r="AM7" s="6"/>
      <c r="AN7" s="6"/>
      <c r="BA7" s="24"/>
    </row>
    <row r="8" spans="1:55" s="5" customFormat="1" ht="9.75" customHeight="1" thickBot="1">
      <c r="B8" s="26"/>
      <c r="C8" s="86"/>
      <c r="D8" s="86"/>
      <c r="E8" s="86"/>
      <c r="F8" s="86"/>
      <c r="G8" s="86"/>
      <c r="H8" s="86"/>
      <c r="I8" s="86"/>
      <c r="J8" s="86"/>
      <c r="K8" s="86"/>
      <c r="L8" s="86"/>
      <c r="M8" s="86"/>
      <c r="N8" s="86"/>
      <c r="O8" s="86"/>
      <c r="P8" s="86"/>
      <c r="Q8" s="195"/>
      <c r="R8" s="86"/>
      <c r="S8" s="195"/>
      <c r="T8" s="86"/>
      <c r="U8" s="86"/>
      <c r="V8" s="86"/>
      <c r="W8" s="86"/>
      <c r="X8" s="86"/>
      <c r="Y8" s="86"/>
      <c r="Z8" s="86"/>
      <c r="AA8" s="86"/>
      <c r="AB8" s="86"/>
      <c r="AC8" s="86"/>
      <c r="AD8" s="86"/>
      <c r="AE8" s="86"/>
      <c r="AF8" s="86"/>
      <c r="AG8" s="86"/>
      <c r="AH8" s="86"/>
      <c r="AI8" s="86"/>
      <c r="AJ8" s="86"/>
      <c r="AK8" s="6"/>
      <c r="AL8" s="6"/>
      <c r="AM8" s="6"/>
      <c r="AN8" s="6"/>
      <c r="AO8" s="6"/>
      <c r="AP8" s="6"/>
      <c r="AQ8" s="6"/>
      <c r="AR8" s="6"/>
      <c r="AS8" s="6"/>
      <c r="AT8" s="6"/>
      <c r="AU8" s="6"/>
      <c r="BA8" s="24"/>
    </row>
    <row r="9" spans="1:55" s="237" customFormat="1" ht="18" customHeight="1">
      <c r="A9" s="236"/>
      <c r="B9" s="875" t="s">
        <v>384</v>
      </c>
      <c r="C9" s="878" t="s">
        <v>385</v>
      </c>
      <c r="D9" s="879"/>
      <c r="E9" s="879"/>
      <c r="F9" s="879"/>
      <c r="G9" s="879"/>
      <c r="H9" s="880"/>
      <c r="I9" s="1100" t="s">
        <v>386</v>
      </c>
      <c r="J9" s="1100"/>
      <c r="K9" s="1100"/>
      <c r="L9" s="1100"/>
      <c r="M9" s="1100"/>
      <c r="N9" s="1100"/>
      <c r="O9" s="1101"/>
      <c r="P9" s="270" t="s">
        <v>4</v>
      </c>
      <c r="Q9" s="1135" t="s">
        <v>292</v>
      </c>
      <c r="R9" s="1155"/>
      <c r="S9" s="233"/>
      <c r="T9" s="233"/>
      <c r="U9" s="233"/>
      <c r="V9" s="233"/>
      <c r="W9" s="233"/>
      <c r="X9" s="233"/>
      <c r="Y9" s="233"/>
      <c r="Z9" s="233"/>
      <c r="AA9" s="233"/>
      <c r="AB9" s="233"/>
      <c r="AC9" s="233"/>
      <c r="AD9" s="233"/>
      <c r="AE9" s="233"/>
      <c r="AF9" s="233"/>
      <c r="AG9" s="233"/>
      <c r="AH9" s="233"/>
      <c r="AI9" s="233"/>
      <c r="AJ9" s="233"/>
      <c r="AK9" s="236"/>
      <c r="AL9" s="236"/>
      <c r="AN9" s="237" t="s">
        <v>258</v>
      </c>
      <c r="AO9" s="237" t="str">
        <f>IF(P10=AN10,"■","")</f>
        <v>■</v>
      </c>
      <c r="BA9" s="238"/>
    </row>
    <row r="10" spans="1:55" s="237" customFormat="1" ht="18" customHeight="1" thickBot="1">
      <c r="A10" s="236"/>
      <c r="B10" s="877"/>
      <c r="C10" s="884"/>
      <c r="D10" s="885"/>
      <c r="E10" s="885"/>
      <c r="F10" s="885"/>
      <c r="G10" s="885"/>
      <c r="H10" s="886"/>
      <c r="I10" s="1153"/>
      <c r="J10" s="1153"/>
      <c r="K10" s="1153"/>
      <c r="L10" s="1153"/>
      <c r="M10" s="1153"/>
      <c r="N10" s="1153"/>
      <c r="O10" s="1154"/>
      <c r="P10" s="262" t="s">
        <v>4</v>
      </c>
      <c r="Q10" s="850" t="s">
        <v>288</v>
      </c>
      <c r="R10" s="1156"/>
      <c r="S10" s="233"/>
      <c r="T10" s="233"/>
      <c r="U10" s="233"/>
      <c r="V10" s="233"/>
      <c r="W10" s="233"/>
      <c r="X10" s="233"/>
      <c r="Y10" s="233"/>
      <c r="Z10" s="233"/>
      <c r="AA10" s="233"/>
      <c r="AB10" s="233"/>
      <c r="AC10" s="233"/>
      <c r="AD10" s="233"/>
      <c r="AE10" s="233"/>
      <c r="AF10" s="233"/>
      <c r="AG10" s="233"/>
      <c r="AH10" s="233"/>
      <c r="AI10" s="233"/>
      <c r="AJ10" s="233"/>
      <c r="AK10" s="236"/>
      <c r="AL10" s="236"/>
      <c r="AN10" s="237" t="s">
        <v>258</v>
      </c>
      <c r="AO10" s="237" t="str">
        <f>IF(P9=AN9,"■","")</f>
        <v>■</v>
      </c>
      <c r="BA10" s="238"/>
    </row>
    <row r="11" spans="1:55" s="81" customFormat="1" ht="12" customHeight="1">
      <c r="B11" s="152" t="s">
        <v>387</v>
      </c>
      <c r="C11" s="793" t="s">
        <v>564</v>
      </c>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N11" s="83"/>
      <c r="AO11" s="83"/>
      <c r="AP11" s="83"/>
      <c r="AQ11" s="83"/>
      <c r="AR11" s="83"/>
      <c r="AS11" s="83"/>
      <c r="AT11" s="83"/>
      <c r="AU11" s="83"/>
      <c r="AV11" s="83"/>
      <c r="AW11" s="83"/>
      <c r="AX11" s="83"/>
      <c r="AY11" s="83"/>
      <c r="AZ11" s="83"/>
    </row>
    <row r="12" spans="1:55" s="237" customFormat="1" ht="9.75" customHeight="1" thickBot="1">
      <c r="A12" s="236"/>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6"/>
      <c r="AL12" s="236"/>
      <c r="BA12" s="238"/>
    </row>
    <row r="13" spans="1:55" s="237" customFormat="1" ht="18" customHeight="1">
      <c r="A13" s="236"/>
      <c r="B13" s="875" t="s">
        <v>388</v>
      </c>
      <c r="C13" s="878" t="s">
        <v>389</v>
      </c>
      <c r="D13" s="879"/>
      <c r="E13" s="879"/>
      <c r="F13" s="879"/>
      <c r="G13" s="879"/>
      <c r="H13" s="880"/>
      <c r="I13" s="1143"/>
      <c r="J13" s="1143"/>
      <c r="K13" s="1143"/>
      <c r="L13" s="1143"/>
      <c r="M13" s="1143"/>
      <c r="N13" s="1143"/>
      <c r="O13" s="1144"/>
      <c r="P13" s="233"/>
      <c r="Q13" s="233"/>
      <c r="R13" s="233"/>
      <c r="S13" s="233"/>
      <c r="T13" s="233"/>
      <c r="U13" s="233"/>
      <c r="V13" s="233"/>
      <c r="W13" s="233"/>
      <c r="X13" s="233"/>
      <c r="Y13" s="233"/>
      <c r="Z13" s="233"/>
      <c r="AA13" s="233"/>
      <c r="AB13" s="233"/>
      <c r="AC13" s="233"/>
      <c r="AD13" s="233"/>
      <c r="AE13" s="233"/>
      <c r="AF13" s="233"/>
      <c r="AG13" s="233"/>
      <c r="AH13" s="233"/>
      <c r="AI13" s="233"/>
      <c r="AJ13" s="233"/>
      <c r="AK13" s="236"/>
      <c r="AL13" s="236"/>
      <c r="BA13" s="238"/>
    </row>
    <row r="14" spans="1:55" s="237" customFormat="1" ht="18" customHeight="1" thickBot="1">
      <c r="A14" s="236"/>
      <c r="B14" s="877"/>
      <c r="C14" s="884" t="s">
        <v>390</v>
      </c>
      <c r="D14" s="885"/>
      <c r="E14" s="885"/>
      <c r="F14" s="885"/>
      <c r="G14" s="885"/>
      <c r="H14" s="886"/>
      <c r="I14" s="1145"/>
      <c r="J14" s="1145"/>
      <c r="K14" s="1145"/>
      <c r="L14" s="1145"/>
      <c r="M14" s="1145"/>
      <c r="N14" s="1145"/>
      <c r="O14" s="1146"/>
      <c r="P14" s="233"/>
      <c r="Q14" s="233"/>
      <c r="R14" s="233"/>
      <c r="S14" s="233"/>
      <c r="T14" s="233"/>
      <c r="U14" s="233"/>
      <c r="V14" s="233"/>
      <c r="W14" s="233"/>
      <c r="X14" s="233"/>
      <c r="Y14" s="233"/>
      <c r="Z14" s="94"/>
      <c r="AA14" s="94"/>
      <c r="AB14" s="94"/>
      <c r="AC14" s="94"/>
      <c r="AD14" s="233"/>
      <c r="AE14" s="233"/>
      <c r="AF14" s="233"/>
      <c r="AG14" s="233"/>
      <c r="AH14" s="233"/>
      <c r="AI14" s="233"/>
      <c r="AJ14" s="233"/>
      <c r="AK14" s="236"/>
      <c r="AL14" s="236"/>
      <c r="BA14" s="238"/>
    </row>
    <row r="15" spans="1:55" s="237" customFormat="1" ht="9.75" customHeight="1" thickBot="1">
      <c r="A15" s="236"/>
      <c r="B15" s="257"/>
      <c r="C15" s="257"/>
      <c r="D15" s="257"/>
      <c r="E15" s="257"/>
      <c r="F15" s="257"/>
      <c r="G15" s="257"/>
      <c r="H15" s="257"/>
      <c r="I15" s="257"/>
      <c r="J15" s="257"/>
      <c r="K15" s="257"/>
      <c r="L15" s="257"/>
      <c r="M15" s="257"/>
      <c r="N15" s="257"/>
      <c r="O15" s="257"/>
      <c r="P15" s="233"/>
      <c r="Q15" s="233"/>
      <c r="R15" s="233"/>
      <c r="S15" s="233"/>
      <c r="T15" s="233"/>
      <c r="U15" s="233"/>
      <c r="V15" s="233"/>
      <c r="W15" s="233"/>
      <c r="X15" s="233"/>
      <c r="Y15" s="233"/>
      <c r="Z15" s="94"/>
      <c r="AA15" s="94"/>
      <c r="AB15" s="94"/>
      <c r="AC15" s="94"/>
      <c r="AD15" s="233"/>
      <c r="AE15" s="233"/>
      <c r="AF15" s="233"/>
      <c r="AG15" s="233"/>
      <c r="AH15" s="233"/>
      <c r="AI15" s="233"/>
      <c r="AJ15" s="233"/>
      <c r="AK15" s="236"/>
      <c r="AL15" s="236"/>
      <c r="BA15" s="238"/>
    </row>
    <row r="16" spans="1:55" s="237" customFormat="1" ht="24.75" customHeight="1">
      <c r="A16" s="236"/>
      <c r="B16" s="1160" t="s">
        <v>598</v>
      </c>
      <c r="C16" s="1157" t="s">
        <v>605</v>
      </c>
      <c r="D16" s="1157"/>
      <c r="E16" s="1157"/>
      <c r="F16" s="1157"/>
      <c r="G16" s="1157"/>
      <c r="H16" s="1157"/>
      <c r="I16" s="276" t="s">
        <v>4</v>
      </c>
      <c r="J16" s="1151" t="str">
        <f>AP16</f>
        <v>既存のイントラSSL Type-L(D.e-NetWide接続)の契約（試行含む）を持っている</v>
      </c>
      <c r="K16" s="1151"/>
      <c r="L16" s="1151"/>
      <c r="M16" s="1151"/>
      <c r="N16" s="1151"/>
      <c r="O16" s="1151"/>
      <c r="P16" s="1151"/>
      <c r="Q16" s="1151"/>
      <c r="R16" s="1151"/>
      <c r="S16" s="1151"/>
      <c r="T16" s="1151"/>
      <c r="U16" s="1151"/>
      <c r="V16" s="1151"/>
      <c r="W16" s="1151"/>
      <c r="X16" s="1151"/>
      <c r="Y16" s="1152"/>
      <c r="Z16" s="280"/>
      <c r="AA16" s="280"/>
      <c r="AB16" s="280"/>
      <c r="AC16" s="94"/>
      <c r="AD16" s="233"/>
      <c r="AE16" s="233"/>
      <c r="AF16" s="233"/>
      <c r="AG16" s="233"/>
      <c r="AH16" s="233"/>
      <c r="AI16" s="233"/>
      <c r="AJ16" s="233"/>
      <c r="AK16" s="236"/>
      <c r="AL16" s="236"/>
      <c r="AN16" s="237" t="s">
        <v>112</v>
      </c>
      <c r="AO16" s="237" t="str">
        <f>IF(I18=AN18,"■","")</f>
        <v>■</v>
      </c>
      <c r="AP16" s="237" t="str">
        <f>IF($AT$16,AR16,AQ16)</f>
        <v>既存のイントラSSL Type-L(D.e-NetWide接続)の契約（試行含む）を持っている</v>
      </c>
      <c r="AQ16" s="237" t="s">
        <v>599</v>
      </c>
      <c r="AR16" s="237" t="s">
        <v>603</v>
      </c>
      <c r="AS16" s="237" t="s">
        <v>604</v>
      </c>
      <c r="AT16" s="237" t="b">
        <f>COUNTIF('【選択必須】サービス個別(Wide接続) ①～⑪'!F11:F13,"■")+COUNTIF('【選択必須】サービス個別(Wide接続) ①～⑪'!F16,"■")&gt;0</f>
        <v>0</v>
      </c>
      <c r="BC16" s="238"/>
    </row>
    <row r="17" spans="1:55" s="237" customFormat="1" ht="24.75" customHeight="1">
      <c r="A17" s="236"/>
      <c r="B17" s="1161"/>
      <c r="C17" s="1158"/>
      <c r="D17" s="1158"/>
      <c r="E17" s="1158"/>
      <c r="F17" s="1158"/>
      <c r="G17" s="1158"/>
      <c r="H17" s="1158"/>
      <c r="I17" s="281"/>
      <c r="J17" s="282" t="s">
        <v>620</v>
      </c>
      <c r="K17" s="283" t="s">
        <v>4</v>
      </c>
      <c r="L17" s="1149" t="s">
        <v>621</v>
      </c>
      <c r="M17" s="1149"/>
      <c r="N17" s="1149"/>
      <c r="O17" s="1149"/>
      <c r="P17" s="1149"/>
      <c r="Q17" s="1149"/>
      <c r="R17" s="1149"/>
      <c r="S17" s="1149"/>
      <c r="T17" s="1149"/>
      <c r="U17" s="1149"/>
      <c r="V17" s="1149"/>
      <c r="W17" s="1149"/>
      <c r="X17" s="1149"/>
      <c r="Y17" s="1150"/>
      <c r="Z17" s="280"/>
      <c r="AA17" s="280"/>
      <c r="AB17" s="280"/>
      <c r="AC17" s="94"/>
      <c r="AD17" s="233"/>
      <c r="AE17" s="233"/>
      <c r="AF17" s="233"/>
      <c r="AG17" s="233"/>
      <c r="AH17" s="233"/>
      <c r="AI17" s="233"/>
      <c r="AJ17" s="233"/>
      <c r="AK17" s="236"/>
      <c r="AL17" s="236"/>
      <c r="AN17" s="237" t="s">
        <v>112</v>
      </c>
      <c r="AO17" s="237" t="s">
        <v>391</v>
      </c>
      <c r="BC17" s="238"/>
    </row>
    <row r="18" spans="1:55" s="237" customFormat="1" ht="24.75" customHeight="1" thickBot="1">
      <c r="A18" s="236"/>
      <c r="B18" s="1162"/>
      <c r="C18" s="1159"/>
      <c r="D18" s="1159"/>
      <c r="E18" s="1159"/>
      <c r="F18" s="1159"/>
      <c r="G18" s="1159"/>
      <c r="H18" s="1159"/>
      <c r="I18" s="275" t="s">
        <v>4</v>
      </c>
      <c r="J18" s="1147" t="str">
        <f>AP18</f>
        <v>既存のイントラSSL Type-L(D.e-NetWide接続)の契約（試行含む）は持っていない</v>
      </c>
      <c r="K18" s="1147"/>
      <c r="L18" s="1147"/>
      <c r="M18" s="1147"/>
      <c r="N18" s="1147"/>
      <c r="O18" s="1147"/>
      <c r="P18" s="1147"/>
      <c r="Q18" s="1147"/>
      <c r="R18" s="1147"/>
      <c r="S18" s="1147"/>
      <c r="T18" s="1147"/>
      <c r="U18" s="1147"/>
      <c r="V18" s="1147"/>
      <c r="W18" s="1147"/>
      <c r="X18" s="1147"/>
      <c r="Y18" s="1148"/>
      <c r="Z18" s="280"/>
      <c r="AA18" s="280"/>
      <c r="AB18" s="280"/>
      <c r="AC18" s="94"/>
      <c r="AD18" s="233"/>
      <c r="AE18" s="233"/>
      <c r="AF18" s="233"/>
      <c r="AG18" s="233"/>
      <c r="AH18" s="233"/>
      <c r="AI18" s="233"/>
      <c r="AJ18" s="233"/>
      <c r="AK18" s="236"/>
      <c r="AL18" s="236"/>
      <c r="AN18" s="237" t="s">
        <v>112</v>
      </c>
      <c r="AO18" s="237" t="str">
        <f>IF(I16=AN16,"■","")</f>
        <v>■</v>
      </c>
      <c r="AP18" s="237" t="str">
        <f>IF($AT$16,AR18,AQ18)</f>
        <v>既存のイントラSSL Type-L(D.e-NetWide接続)の契約（試行含む）は持っていない</v>
      </c>
      <c r="AQ18" s="237" t="s">
        <v>600</v>
      </c>
      <c r="AR18" s="237" t="s">
        <v>602</v>
      </c>
      <c r="BA18" s="238"/>
    </row>
    <row r="19" spans="1:55" s="237" customFormat="1" ht="9.75" customHeight="1" thickBot="1">
      <c r="A19" s="236"/>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6"/>
      <c r="AL19" s="236"/>
      <c r="BA19" s="238"/>
    </row>
    <row r="20" spans="1:55" s="237" customFormat="1" ht="24.75" customHeight="1">
      <c r="A20" s="236"/>
      <c r="B20" s="875" t="s">
        <v>606</v>
      </c>
      <c r="C20" s="1163" t="s">
        <v>616</v>
      </c>
      <c r="D20" s="879"/>
      <c r="E20" s="879"/>
      <c r="F20" s="879"/>
      <c r="G20" s="879"/>
      <c r="H20" s="880"/>
      <c r="I20" s="1164" t="s">
        <v>4</v>
      </c>
      <c r="J20" s="1165"/>
      <c r="K20" s="1166" t="s">
        <v>565</v>
      </c>
      <c r="L20" s="1166"/>
      <c r="M20" s="1166"/>
      <c r="N20" s="1166"/>
      <c r="O20" s="1166"/>
      <c r="P20" s="1166"/>
      <c r="Q20" s="1166"/>
      <c r="R20" s="1166"/>
      <c r="S20" s="1166"/>
      <c r="T20" s="1167"/>
      <c r="U20" s="233"/>
      <c r="V20" s="233"/>
      <c r="W20" s="233"/>
      <c r="X20" s="233"/>
      <c r="Y20" s="233"/>
      <c r="Z20" s="233"/>
      <c r="AA20" s="233"/>
      <c r="AB20" s="233"/>
      <c r="AC20" s="233"/>
      <c r="AD20" s="233"/>
      <c r="AE20" s="233"/>
      <c r="AF20" s="233"/>
      <c r="AG20" s="233"/>
      <c r="AH20" s="233"/>
      <c r="AI20" s="233"/>
      <c r="AJ20" s="233"/>
      <c r="AK20" s="236"/>
      <c r="AL20" s="236"/>
      <c r="AN20" s="237" t="s">
        <v>258</v>
      </c>
      <c r="AO20" s="237" t="s">
        <v>391</v>
      </c>
      <c r="BA20" s="238"/>
    </row>
    <row r="21" spans="1:55" s="237" customFormat="1" ht="24.75" customHeight="1">
      <c r="A21" s="236"/>
      <c r="B21" s="876"/>
      <c r="C21" s="881"/>
      <c r="D21" s="882"/>
      <c r="E21" s="882"/>
      <c r="F21" s="882"/>
      <c r="G21" s="882"/>
      <c r="H21" s="883"/>
      <c r="I21" s="1168" t="s">
        <v>392</v>
      </c>
      <c r="J21" s="1169"/>
      <c r="K21" s="1170"/>
      <c r="L21" s="1170"/>
      <c r="M21" s="1170"/>
      <c r="N21" s="1170"/>
      <c r="O21" s="1170"/>
      <c r="P21" s="1170"/>
      <c r="Q21" s="1170"/>
      <c r="R21" s="1170"/>
      <c r="S21" s="1170"/>
      <c r="T21" s="1171"/>
      <c r="U21" s="233"/>
      <c r="V21" s="233"/>
      <c r="W21" s="233"/>
      <c r="X21" s="233"/>
      <c r="Y21" s="233"/>
      <c r="Z21" s="233"/>
      <c r="AA21" s="233"/>
      <c r="AB21" s="233"/>
      <c r="AC21" s="233"/>
      <c r="AD21" s="233"/>
      <c r="AE21" s="233"/>
      <c r="AF21" s="233"/>
      <c r="AG21" s="233"/>
      <c r="AH21" s="233"/>
      <c r="AI21" s="233"/>
      <c r="AJ21" s="233"/>
      <c r="AK21" s="236"/>
      <c r="AL21" s="236"/>
      <c r="BA21" s="238"/>
    </row>
    <row r="22" spans="1:55" s="237" customFormat="1" ht="24.75" customHeight="1">
      <c r="A22" s="236"/>
      <c r="B22" s="876"/>
      <c r="C22" s="881"/>
      <c r="D22" s="882"/>
      <c r="E22" s="882"/>
      <c r="F22" s="882"/>
      <c r="G22" s="882"/>
      <c r="H22" s="883"/>
      <c r="I22" s="1168" t="s">
        <v>393</v>
      </c>
      <c r="J22" s="1169"/>
      <c r="K22" s="1170"/>
      <c r="L22" s="1170"/>
      <c r="M22" s="1170"/>
      <c r="N22" s="1170"/>
      <c r="O22" s="1170"/>
      <c r="P22" s="1170"/>
      <c r="Q22" s="1170"/>
      <c r="R22" s="1170"/>
      <c r="S22" s="1170"/>
      <c r="T22" s="1171"/>
      <c r="U22" s="233"/>
      <c r="V22" s="233"/>
      <c r="W22" s="233"/>
      <c r="X22" s="233"/>
      <c r="Y22" s="233"/>
      <c r="Z22" s="233"/>
      <c r="AA22" s="233"/>
      <c r="AB22" s="233"/>
      <c r="AC22" s="233"/>
      <c r="AD22" s="233"/>
      <c r="AE22" s="233"/>
      <c r="AF22" s="233"/>
      <c r="AG22" s="233"/>
      <c r="AH22" s="233"/>
      <c r="AI22" s="233"/>
      <c r="AJ22" s="233"/>
      <c r="AK22" s="236"/>
      <c r="AL22" s="236"/>
      <c r="BA22" s="238"/>
    </row>
    <row r="23" spans="1:55" s="237" customFormat="1" ht="24.75" customHeight="1" thickBot="1">
      <c r="A23" s="236"/>
      <c r="B23" s="877"/>
      <c r="C23" s="884"/>
      <c r="D23" s="885"/>
      <c r="E23" s="885"/>
      <c r="F23" s="885"/>
      <c r="G23" s="885"/>
      <c r="H23" s="886"/>
      <c r="I23" s="1172" t="s">
        <v>394</v>
      </c>
      <c r="J23" s="1154"/>
      <c r="K23" s="1173"/>
      <c r="L23" s="1173"/>
      <c r="M23" s="1173"/>
      <c r="N23" s="1173"/>
      <c r="O23" s="1173"/>
      <c r="P23" s="1173"/>
      <c r="Q23" s="1173"/>
      <c r="R23" s="1173"/>
      <c r="S23" s="1173"/>
      <c r="T23" s="1174"/>
      <c r="U23" s="233"/>
      <c r="V23" s="233"/>
      <c r="W23" s="233"/>
      <c r="X23" s="233"/>
      <c r="Y23" s="233"/>
      <c r="Z23" s="233"/>
      <c r="AA23" s="233"/>
      <c r="AB23" s="233"/>
      <c r="AC23" s="233"/>
      <c r="AD23" s="233"/>
      <c r="AE23" s="233"/>
      <c r="AF23" s="233"/>
      <c r="AG23" s="233"/>
      <c r="AH23" s="233"/>
      <c r="AI23" s="233"/>
      <c r="AJ23" s="233"/>
      <c r="AK23" s="236"/>
      <c r="AL23" s="236"/>
      <c r="BA23" s="238"/>
    </row>
    <row r="24" spans="1:55" s="81" customFormat="1" ht="12" customHeight="1">
      <c r="B24" s="152" t="s">
        <v>395</v>
      </c>
      <c r="C24" s="793" t="s">
        <v>396</v>
      </c>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N24" s="83"/>
      <c r="AO24" s="83"/>
      <c r="AP24" s="83"/>
      <c r="AQ24" s="83"/>
      <c r="AR24" s="83"/>
      <c r="AS24" s="83"/>
      <c r="AT24" s="83"/>
      <c r="AU24" s="83"/>
      <c r="AV24" s="83"/>
      <c r="AW24" s="83"/>
      <c r="AX24" s="83"/>
      <c r="AY24" s="83"/>
      <c r="AZ24" s="83"/>
    </row>
    <row r="25" spans="1:55" s="81" customFormat="1" ht="12" customHeight="1">
      <c r="B25" s="152"/>
      <c r="C25" s="793" t="s">
        <v>566</v>
      </c>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N25" s="83"/>
      <c r="AO25" s="83"/>
      <c r="AP25" s="83"/>
      <c r="AQ25" s="83"/>
      <c r="AR25" s="83"/>
      <c r="AS25" s="83"/>
      <c r="AT25" s="83"/>
      <c r="AU25" s="83"/>
      <c r="AV25" s="83"/>
      <c r="AW25" s="83"/>
      <c r="AX25" s="83"/>
      <c r="AY25" s="83"/>
      <c r="AZ25" s="83"/>
    </row>
    <row r="26" spans="1:55" s="237" customFormat="1" ht="9.75" customHeight="1" thickBot="1">
      <c r="A26" s="236"/>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6"/>
      <c r="AL26" s="236"/>
      <c r="BA26" s="238"/>
    </row>
    <row r="27" spans="1:55" s="237" customFormat="1" ht="18" customHeight="1">
      <c r="A27" s="236"/>
      <c r="B27" s="875" t="s">
        <v>402</v>
      </c>
      <c r="C27" s="1163" t="s">
        <v>397</v>
      </c>
      <c r="D27" s="879"/>
      <c r="E27" s="879"/>
      <c r="F27" s="879"/>
      <c r="G27" s="879"/>
      <c r="H27" s="880"/>
      <c r="I27" s="239" t="s">
        <v>308</v>
      </c>
      <c r="J27" s="898" t="s">
        <v>398</v>
      </c>
      <c r="K27" s="898"/>
      <c r="L27" s="898"/>
      <c r="M27" s="898"/>
      <c r="N27" s="898"/>
      <c r="O27" s="898"/>
      <c r="P27" s="898"/>
      <c r="Q27" s="898" t="s">
        <v>399</v>
      </c>
      <c r="R27" s="898"/>
      <c r="S27" s="898"/>
      <c r="T27" s="898"/>
      <c r="U27" s="898"/>
      <c r="V27" s="898"/>
      <c r="W27" s="898"/>
      <c r="X27" s="898" t="s">
        <v>400</v>
      </c>
      <c r="Y27" s="898"/>
      <c r="Z27" s="898"/>
      <c r="AA27" s="898"/>
      <c r="AB27" s="898"/>
      <c r="AC27" s="898"/>
      <c r="AD27" s="899"/>
      <c r="AE27" s="233"/>
      <c r="AF27" s="233"/>
      <c r="AG27" s="233"/>
      <c r="AH27" s="233"/>
      <c r="AI27" s="233"/>
      <c r="AJ27" s="233"/>
      <c r="AK27" s="236"/>
      <c r="AL27" s="236"/>
      <c r="BA27" s="238"/>
    </row>
    <row r="28" spans="1:55" s="237" customFormat="1" ht="24.75" customHeight="1">
      <c r="A28" s="236"/>
      <c r="B28" s="876"/>
      <c r="C28" s="881"/>
      <c r="D28" s="882"/>
      <c r="E28" s="882"/>
      <c r="F28" s="882"/>
      <c r="G28" s="882"/>
      <c r="H28" s="883"/>
      <c r="I28" s="240">
        <v>1</v>
      </c>
      <c r="J28" s="818"/>
      <c r="K28" s="818"/>
      <c r="L28" s="818"/>
      <c r="M28" s="818"/>
      <c r="N28" s="818"/>
      <c r="O28" s="818"/>
      <c r="P28" s="818"/>
      <c r="Q28" s="818"/>
      <c r="R28" s="818"/>
      <c r="S28" s="818"/>
      <c r="T28" s="818"/>
      <c r="U28" s="818"/>
      <c r="V28" s="818"/>
      <c r="W28" s="818"/>
      <c r="X28" s="818"/>
      <c r="Y28" s="818"/>
      <c r="Z28" s="818"/>
      <c r="AA28" s="818"/>
      <c r="AB28" s="818"/>
      <c r="AC28" s="818"/>
      <c r="AD28" s="821"/>
      <c r="AE28" s="233"/>
      <c r="AF28" s="233"/>
      <c r="AG28" s="233"/>
      <c r="AH28" s="233"/>
      <c r="AI28" s="233"/>
      <c r="AJ28" s="233"/>
      <c r="AK28" s="236"/>
      <c r="AL28" s="236"/>
      <c r="BA28" s="238"/>
    </row>
    <row r="29" spans="1:55" s="237" customFormat="1" ht="24.75" customHeight="1">
      <c r="A29" s="236"/>
      <c r="B29" s="876"/>
      <c r="C29" s="881"/>
      <c r="D29" s="882"/>
      <c r="E29" s="882"/>
      <c r="F29" s="882"/>
      <c r="G29" s="882"/>
      <c r="H29" s="883"/>
      <c r="I29" s="240">
        <v>2</v>
      </c>
      <c r="J29" s="818"/>
      <c r="K29" s="818"/>
      <c r="L29" s="818"/>
      <c r="M29" s="818"/>
      <c r="N29" s="818"/>
      <c r="O29" s="818"/>
      <c r="P29" s="818"/>
      <c r="Q29" s="818"/>
      <c r="R29" s="818"/>
      <c r="S29" s="818"/>
      <c r="T29" s="818"/>
      <c r="U29" s="818"/>
      <c r="V29" s="818"/>
      <c r="W29" s="818"/>
      <c r="X29" s="818"/>
      <c r="Y29" s="818"/>
      <c r="Z29" s="818"/>
      <c r="AA29" s="818"/>
      <c r="AB29" s="818"/>
      <c r="AC29" s="818"/>
      <c r="AD29" s="821"/>
      <c r="AE29" s="233"/>
      <c r="AF29" s="233"/>
      <c r="AG29" s="233"/>
      <c r="AH29" s="233"/>
      <c r="AI29" s="233"/>
      <c r="AJ29" s="233"/>
      <c r="AK29" s="236"/>
      <c r="AL29" s="236"/>
      <c r="BA29" s="238"/>
    </row>
    <row r="30" spans="1:55" s="237" customFormat="1" ht="24.75" customHeight="1">
      <c r="A30" s="236"/>
      <c r="B30" s="876"/>
      <c r="C30" s="881"/>
      <c r="D30" s="882"/>
      <c r="E30" s="882"/>
      <c r="F30" s="882"/>
      <c r="G30" s="882"/>
      <c r="H30" s="883"/>
      <c r="I30" s="240">
        <v>3</v>
      </c>
      <c r="J30" s="818"/>
      <c r="K30" s="818"/>
      <c r="L30" s="818"/>
      <c r="M30" s="818"/>
      <c r="N30" s="818"/>
      <c r="O30" s="818"/>
      <c r="P30" s="818"/>
      <c r="Q30" s="818"/>
      <c r="R30" s="818"/>
      <c r="S30" s="818"/>
      <c r="T30" s="818"/>
      <c r="U30" s="818"/>
      <c r="V30" s="818"/>
      <c r="W30" s="818"/>
      <c r="X30" s="818"/>
      <c r="Y30" s="818"/>
      <c r="Z30" s="818"/>
      <c r="AA30" s="818"/>
      <c r="AB30" s="818"/>
      <c r="AC30" s="818"/>
      <c r="AD30" s="821"/>
      <c r="AE30" s="233"/>
      <c r="AF30" s="233"/>
      <c r="AG30" s="233"/>
      <c r="AH30" s="233"/>
      <c r="AI30" s="233"/>
      <c r="AJ30" s="233"/>
      <c r="AK30" s="236"/>
      <c r="AL30" s="236"/>
      <c r="BA30" s="238"/>
    </row>
    <row r="31" spans="1:55" s="237" customFormat="1" ht="24.75" customHeight="1">
      <c r="A31" s="236"/>
      <c r="B31" s="876"/>
      <c r="C31" s="881"/>
      <c r="D31" s="882"/>
      <c r="E31" s="882"/>
      <c r="F31" s="882"/>
      <c r="G31" s="882"/>
      <c r="H31" s="883"/>
      <c r="I31" s="240">
        <v>4</v>
      </c>
      <c r="J31" s="818"/>
      <c r="K31" s="818"/>
      <c r="L31" s="818"/>
      <c r="M31" s="818"/>
      <c r="N31" s="818"/>
      <c r="O31" s="818"/>
      <c r="P31" s="818"/>
      <c r="Q31" s="818"/>
      <c r="R31" s="818"/>
      <c r="S31" s="818"/>
      <c r="T31" s="818"/>
      <c r="U31" s="818"/>
      <c r="V31" s="818"/>
      <c r="W31" s="818"/>
      <c r="X31" s="818"/>
      <c r="Y31" s="818"/>
      <c r="Z31" s="818"/>
      <c r="AA31" s="818"/>
      <c r="AB31" s="818"/>
      <c r="AC31" s="818"/>
      <c r="AD31" s="821"/>
      <c r="AE31" s="233"/>
      <c r="AF31" s="233"/>
      <c r="AG31" s="233"/>
      <c r="AH31" s="233"/>
      <c r="AI31" s="233"/>
      <c r="AJ31" s="233"/>
      <c r="AK31" s="236"/>
      <c r="AL31" s="236"/>
      <c r="BA31" s="238"/>
    </row>
    <row r="32" spans="1:55" s="237" customFormat="1" ht="24.75" customHeight="1" thickBot="1">
      <c r="A32" s="236"/>
      <c r="B32" s="877"/>
      <c r="C32" s="884"/>
      <c r="D32" s="885"/>
      <c r="E32" s="885"/>
      <c r="F32" s="885"/>
      <c r="G32" s="885"/>
      <c r="H32" s="886"/>
      <c r="I32" s="241">
        <v>5</v>
      </c>
      <c r="J32" s="839"/>
      <c r="K32" s="839"/>
      <c r="L32" s="839"/>
      <c r="M32" s="839"/>
      <c r="N32" s="839"/>
      <c r="O32" s="839"/>
      <c r="P32" s="839"/>
      <c r="Q32" s="839"/>
      <c r="R32" s="839"/>
      <c r="S32" s="839"/>
      <c r="T32" s="839"/>
      <c r="U32" s="839"/>
      <c r="V32" s="839"/>
      <c r="W32" s="839"/>
      <c r="X32" s="839"/>
      <c r="Y32" s="839"/>
      <c r="Z32" s="839"/>
      <c r="AA32" s="839"/>
      <c r="AB32" s="839"/>
      <c r="AC32" s="839"/>
      <c r="AD32" s="870"/>
      <c r="AE32" s="233"/>
      <c r="AF32" s="233"/>
      <c r="AG32" s="233"/>
      <c r="AH32" s="233"/>
      <c r="AI32" s="233"/>
      <c r="AJ32" s="233"/>
      <c r="AK32" s="236"/>
      <c r="AL32" s="236"/>
      <c r="BA32" s="238"/>
    </row>
    <row r="33" spans="1:53" s="81" customFormat="1" ht="12" customHeight="1">
      <c r="B33" s="152" t="s">
        <v>401</v>
      </c>
      <c r="C33" s="793" t="s">
        <v>567</v>
      </c>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N33" s="83"/>
      <c r="AO33" s="83"/>
      <c r="AP33" s="83"/>
      <c r="AQ33" s="83"/>
      <c r="AR33" s="83"/>
      <c r="AS33" s="83"/>
      <c r="AT33" s="83"/>
      <c r="AU33" s="83"/>
      <c r="AV33" s="83"/>
      <c r="AW33" s="83"/>
      <c r="AX33" s="83"/>
      <c r="AY33" s="83"/>
      <c r="AZ33" s="83"/>
    </row>
    <row r="34" spans="1:53" s="237" customFormat="1" ht="9.75" customHeight="1" thickBot="1">
      <c r="A34" s="236"/>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6"/>
      <c r="AL34" s="236"/>
      <c r="BA34" s="238"/>
    </row>
    <row r="35" spans="1:53" s="237" customFormat="1" ht="18" customHeight="1">
      <c r="A35" s="236"/>
      <c r="B35" s="875" t="s">
        <v>607</v>
      </c>
      <c r="C35" s="1163" t="s">
        <v>403</v>
      </c>
      <c r="D35" s="879"/>
      <c r="E35" s="879"/>
      <c r="F35" s="879"/>
      <c r="G35" s="879"/>
      <c r="H35" s="880"/>
      <c r="I35" s="1179" t="s">
        <v>308</v>
      </c>
      <c r="J35" s="1181" t="s">
        <v>129</v>
      </c>
      <c r="K35" s="1182"/>
      <c r="L35" s="1179"/>
      <c r="M35" s="1181" t="s">
        <v>404</v>
      </c>
      <c r="N35" s="1182"/>
      <c r="O35" s="1179"/>
      <c r="P35" s="1185" t="s">
        <v>405</v>
      </c>
      <c r="Q35" s="1186"/>
      <c r="R35" s="1186"/>
      <c r="S35" s="1186"/>
      <c r="T35" s="1186"/>
      <c r="U35" s="1186"/>
      <c r="V35" s="1186"/>
      <c r="W35" s="1187"/>
      <c r="X35" s="1181" t="s">
        <v>406</v>
      </c>
      <c r="Y35" s="1182"/>
      <c r="Z35" s="1182"/>
      <c r="AA35" s="1182"/>
      <c r="AB35" s="1182"/>
      <c r="AC35" s="1182"/>
      <c r="AD35" s="1179"/>
      <c r="AE35" s="1181" t="s">
        <v>399</v>
      </c>
      <c r="AF35" s="1182"/>
      <c r="AG35" s="1182"/>
      <c r="AH35" s="1182"/>
      <c r="AI35" s="1182"/>
      <c r="AJ35" s="1182"/>
      <c r="AK35" s="1188"/>
      <c r="AL35" s="236"/>
      <c r="BA35" s="238"/>
    </row>
    <row r="36" spans="1:53" s="237" customFormat="1" ht="18" customHeight="1">
      <c r="A36" s="236"/>
      <c r="B36" s="876"/>
      <c r="C36" s="881"/>
      <c r="D36" s="882"/>
      <c r="E36" s="882"/>
      <c r="F36" s="882"/>
      <c r="G36" s="882"/>
      <c r="H36" s="883"/>
      <c r="I36" s="1180"/>
      <c r="J36" s="1183"/>
      <c r="K36" s="1184"/>
      <c r="L36" s="1180"/>
      <c r="M36" s="1183"/>
      <c r="N36" s="1184"/>
      <c r="O36" s="1180"/>
      <c r="P36" s="1183" t="s">
        <v>407</v>
      </c>
      <c r="Q36" s="1184"/>
      <c r="R36" s="1184"/>
      <c r="S36" s="1184"/>
      <c r="T36" s="1184"/>
      <c r="U36" s="1184"/>
      <c r="V36" s="1184"/>
      <c r="W36" s="1180"/>
      <c r="X36" s="1183"/>
      <c r="Y36" s="1184"/>
      <c r="Z36" s="1184"/>
      <c r="AA36" s="1184"/>
      <c r="AB36" s="1184"/>
      <c r="AC36" s="1184"/>
      <c r="AD36" s="1180"/>
      <c r="AE36" s="1183"/>
      <c r="AF36" s="1184"/>
      <c r="AG36" s="1184"/>
      <c r="AH36" s="1184"/>
      <c r="AI36" s="1184"/>
      <c r="AJ36" s="1184"/>
      <c r="AK36" s="1189"/>
      <c r="AL36" s="236"/>
      <c r="AN36" s="237" t="s">
        <v>408</v>
      </c>
      <c r="AO36" s="237" t="s">
        <v>409</v>
      </c>
      <c r="BA36" s="238"/>
    </row>
    <row r="37" spans="1:53" s="237" customFormat="1" ht="24.75" customHeight="1">
      <c r="A37" s="236"/>
      <c r="B37" s="876"/>
      <c r="C37" s="881"/>
      <c r="D37" s="882"/>
      <c r="E37" s="882"/>
      <c r="F37" s="882"/>
      <c r="G37" s="882"/>
      <c r="H37" s="883"/>
      <c r="I37" s="1175">
        <v>1</v>
      </c>
      <c r="J37" s="182" t="s">
        <v>258</v>
      </c>
      <c r="K37" s="835" t="s">
        <v>127</v>
      </c>
      <c r="L37" s="836"/>
      <c r="M37" s="889"/>
      <c r="N37" s="890"/>
      <c r="O37" s="891"/>
      <c r="P37" s="889"/>
      <c r="Q37" s="890"/>
      <c r="R37" s="890"/>
      <c r="S37" s="890"/>
      <c r="T37" s="890"/>
      <c r="U37" s="890"/>
      <c r="V37" s="890"/>
      <c r="W37" s="891"/>
      <c r="X37" s="889"/>
      <c r="Y37" s="890"/>
      <c r="Z37" s="890"/>
      <c r="AA37" s="890"/>
      <c r="AB37" s="890"/>
      <c r="AC37" s="890"/>
      <c r="AD37" s="891"/>
      <c r="AE37" s="889"/>
      <c r="AF37" s="890"/>
      <c r="AG37" s="890"/>
      <c r="AH37" s="890"/>
      <c r="AI37" s="890"/>
      <c r="AJ37" s="890"/>
      <c r="AK37" s="1177"/>
      <c r="AL37" s="236"/>
      <c r="AN37" s="237" t="s">
        <v>311</v>
      </c>
      <c r="AO37" s="237" t="str">
        <f>IF(J38=AN38,"■","")</f>
        <v>■</v>
      </c>
      <c r="BA37" s="238"/>
    </row>
    <row r="38" spans="1:53" s="237" customFormat="1" ht="24.75" customHeight="1">
      <c r="A38" s="236"/>
      <c r="B38" s="876"/>
      <c r="C38" s="881"/>
      <c r="D38" s="882"/>
      <c r="E38" s="882"/>
      <c r="F38" s="882"/>
      <c r="G38" s="882"/>
      <c r="H38" s="883"/>
      <c r="I38" s="1176"/>
      <c r="J38" s="184" t="s">
        <v>311</v>
      </c>
      <c r="K38" s="822" t="s">
        <v>128</v>
      </c>
      <c r="L38" s="823"/>
      <c r="M38" s="895"/>
      <c r="N38" s="896"/>
      <c r="O38" s="897"/>
      <c r="P38" s="242" t="str">
        <f>IF(M37=AO36,"～","")</f>
        <v/>
      </c>
      <c r="Q38" s="896"/>
      <c r="R38" s="896"/>
      <c r="S38" s="896"/>
      <c r="T38" s="896"/>
      <c r="U38" s="896"/>
      <c r="V38" s="896"/>
      <c r="W38" s="897"/>
      <c r="X38" s="895"/>
      <c r="Y38" s="896"/>
      <c r="Z38" s="896"/>
      <c r="AA38" s="896"/>
      <c r="AB38" s="896"/>
      <c r="AC38" s="896"/>
      <c r="AD38" s="897"/>
      <c r="AE38" s="895"/>
      <c r="AF38" s="896"/>
      <c r="AG38" s="896"/>
      <c r="AH38" s="896"/>
      <c r="AI38" s="896"/>
      <c r="AJ38" s="896"/>
      <c r="AK38" s="1178"/>
      <c r="AL38" s="236"/>
      <c r="AN38" s="237" t="s">
        <v>311</v>
      </c>
      <c r="AO38" s="237" t="str">
        <f>IF(J37=AN37,"■","")</f>
        <v>■</v>
      </c>
      <c r="BA38" s="238"/>
    </row>
    <row r="39" spans="1:53" s="237" customFormat="1" ht="24.75" customHeight="1">
      <c r="A39" s="236"/>
      <c r="B39" s="876"/>
      <c r="C39" s="881"/>
      <c r="D39" s="882"/>
      <c r="E39" s="882"/>
      <c r="F39" s="882"/>
      <c r="G39" s="882"/>
      <c r="H39" s="883"/>
      <c r="I39" s="1175">
        <v>2</v>
      </c>
      <c r="J39" s="182" t="s">
        <v>311</v>
      </c>
      <c r="K39" s="835" t="s">
        <v>127</v>
      </c>
      <c r="L39" s="836"/>
      <c r="M39" s="889"/>
      <c r="N39" s="890"/>
      <c r="O39" s="891"/>
      <c r="P39" s="889"/>
      <c r="Q39" s="890"/>
      <c r="R39" s="890"/>
      <c r="S39" s="890"/>
      <c r="T39" s="890"/>
      <c r="U39" s="890"/>
      <c r="V39" s="890"/>
      <c r="W39" s="891"/>
      <c r="X39" s="889"/>
      <c r="Y39" s="890"/>
      <c r="Z39" s="890"/>
      <c r="AA39" s="890"/>
      <c r="AB39" s="890"/>
      <c r="AC39" s="890"/>
      <c r="AD39" s="891"/>
      <c r="AE39" s="889"/>
      <c r="AF39" s="890"/>
      <c r="AG39" s="890"/>
      <c r="AH39" s="890"/>
      <c r="AI39" s="890"/>
      <c r="AJ39" s="890"/>
      <c r="AK39" s="1177"/>
      <c r="AL39" s="236"/>
      <c r="AN39" s="237" t="s">
        <v>311</v>
      </c>
      <c r="AO39" s="237" t="str">
        <f>IF(J40=AN40,"■","")</f>
        <v>■</v>
      </c>
      <c r="BA39" s="238"/>
    </row>
    <row r="40" spans="1:53" s="237" customFormat="1" ht="24.75" customHeight="1">
      <c r="A40" s="236"/>
      <c r="B40" s="876"/>
      <c r="C40" s="881"/>
      <c r="D40" s="882"/>
      <c r="E40" s="882"/>
      <c r="F40" s="882"/>
      <c r="G40" s="882"/>
      <c r="H40" s="883"/>
      <c r="I40" s="1176"/>
      <c r="J40" s="184" t="s">
        <v>311</v>
      </c>
      <c r="K40" s="822" t="s">
        <v>128</v>
      </c>
      <c r="L40" s="823"/>
      <c r="M40" s="895"/>
      <c r="N40" s="896"/>
      <c r="O40" s="897"/>
      <c r="P40" s="242" t="str">
        <f>IF(M39=AO36,"～","")</f>
        <v/>
      </c>
      <c r="Q40" s="896"/>
      <c r="R40" s="896"/>
      <c r="S40" s="896"/>
      <c r="T40" s="896"/>
      <c r="U40" s="896"/>
      <c r="V40" s="896"/>
      <c r="W40" s="897"/>
      <c r="X40" s="895"/>
      <c r="Y40" s="896"/>
      <c r="Z40" s="896"/>
      <c r="AA40" s="896"/>
      <c r="AB40" s="896"/>
      <c r="AC40" s="896"/>
      <c r="AD40" s="897"/>
      <c r="AE40" s="895"/>
      <c r="AF40" s="896"/>
      <c r="AG40" s="896"/>
      <c r="AH40" s="896"/>
      <c r="AI40" s="896"/>
      <c r="AJ40" s="896"/>
      <c r="AK40" s="1178"/>
      <c r="AL40" s="236"/>
      <c r="AN40" s="237" t="s">
        <v>311</v>
      </c>
      <c r="AO40" s="237" t="str">
        <f>IF(J39=AN39,"■","")</f>
        <v>■</v>
      </c>
      <c r="BA40" s="238"/>
    </row>
    <row r="41" spans="1:53" s="237" customFormat="1" ht="24.75" customHeight="1">
      <c r="A41" s="236"/>
      <c r="B41" s="876"/>
      <c r="C41" s="881"/>
      <c r="D41" s="882"/>
      <c r="E41" s="882"/>
      <c r="F41" s="882"/>
      <c r="G41" s="882"/>
      <c r="H41" s="883"/>
      <c r="I41" s="1175">
        <v>3</v>
      </c>
      <c r="J41" s="182" t="s">
        <v>311</v>
      </c>
      <c r="K41" s="835" t="s">
        <v>127</v>
      </c>
      <c r="L41" s="836"/>
      <c r="M41" s="889"/>
      <c r="N41" s="890"/>
      <c r="O41" s="891"/>
      <c r="P41" s="889"/>
      <c r="Q41" s="890"/>
      <c r="R41" s="890"/>
      <c r="S41" s="890"/>
      <c r="T41" s="890"/>
      <c r="U41" s="890"/>
      <c r="V41" s="890"/>
      <c r="W41" s="891"/>
      <c r="X41" s="889"/>
      <c r="Y41" s="890"/>
      <c r="Z41" s="890"/>
      <c r="AA41" s="890"/>
      <c r="AB41" s="890"/>
      <c r="AC41" s="890"/>
      <c r="AD41" s="891"/>
      <c r="AE41" s="889"/>
      <c r="AF41" s="890"/>
      <c r="AG41" s="890"/>
      <c r="AH41" s="890"/>
      <c r="AI41" s="890"/>
      <c r="AJ41" s="890"/>
      <c r="AK41" s="1177"/>
      <c r="AL41" s="236"/>
      <c r="AN41" s="237" t="s">
        <v>311</v>
      </c>
      <c r="AO41" s="237" t="str">
        <f>IF(J42=AN42,"■","")</f>
        <v>■</v>
      </c>
      <c r="BA41" s="238"/>
    </row>
    <row r="42" spans="1:53" s="237" customFormat="1" ht="24.75" customHeight="1">
      <c r="A42" s="236"/>
      <c r="B42" s="876"/>
      <c r="C42" s="881"/>
      <c r="D42" s="882"/>
      <c r="E42" s="882"/>
      <c r="F42" s="882"/>
      <c r="G42" s="882"/>
      <c r="H42" s="883"/>
      <c r="I42" s="1176"/>
      <c r="J42" s="184" t="s">
        <v>311</v>
      </c>
      <c r="K42" s="822" t="s">
        <v>128</v>
      </c>
      <c r="L42" s="823"/>
      <c r="M42" s="895"/>
      <c r="N42" s="896"/>
      <c r="O42" s="897"/>
      <c r="P42" s="242" t="str">
        <f>IF(M41=AO36,"～","")</f>
        <v/>
      </c>
      <c r="Q42" s="896"/>
      <c r="R42" s="896"/>
      <c r="S42" s="896"/>
      <c r="T42" s="896"/>
      <c r="U42" s="896"/>
      <c r="V42" s="896"/>
      <c r="W42" s="897"/>
      <c r="X42" s="895"/>
      <c r="Y42" s="896"/>
      <c r="Z42" s="896"/>
      <c r="AA42" s="896"/>
      <c r="AB42" s="896"/>
      <c r="AC42" s="896"/>
      <c r="AD42" s="897"/>
      <c r="AE42" s="895"/>
      <c r="AF42" s="896"/>
      <c r="AG42" s="896"/>
      <c r="AH42" s="896"/>
      <c r="AI42" s="896"/>
      <c r="AJ42" s="896"/>
      <c r="AK42" s="1178"/>
      <c r="AL42" s="236"/>
      <c r="AN42" s="237" t="s">
        <v>311</v>
      </c>
      <c r="AO42" s="237" t="str">
        <f>IF(J41=AN41,"■","")</f>
        <v>■</v>
      </c>
      <c r="BA42" s="238"/>
    </row>
    <row r="43" spans="1:53" s="237" customFormat="1" ht="24.75" customHeight="1">
      <c r="A43" s="236"/>
      <c r="B43" s="876"/>
      <c r="C43" s="881"/>
      <c r="D43" s="882"/>
      <c r="E43" s="882"/>
      <c r="F43" s="882"/>
      <c r="G43" s="882"/>
      <c r="H43" s="883"/>
      <c r="I43" s="1175">
        <v>4</v>
      </c>
      <c r="J43" s="182" t="s">
        <v>311</v>
      </c>
      <c r="K43" s="835" t="s">
        <v>127</v>
      </c>
      <c r="L43" s="836"/>
      <c r="M43" s="889"/>
      <c r="N43" s="890"/>
      <c r="O43" s="891"/>
      <c r="P43" s="889"/>
      <c r="Q43" s="890"/>
      <c r="R43" s="890"/>
      <c r="S43" s="890"/>
      <c r="T43" s="890"/>
      <c r="U43" s="890"/>
      <c r="V43" s="890"/>
      <c r="W43" s="891"/>
      <c r="X43" s="889"/>
      <c r="Y43" s="890"/>
      <c r="Z43" s="890"/>
      <c r="AA43" s="890"/>
      <c r="AB43" s="890"/>
      <c r="AC43" s="890"/>
      <c r="AD43" s="891"/>
      <c r="AE43" s="889"/>
      <c r="AF43" s="890"/>
      <c r="AG43" s="890"/>
      <c r="AH43" s="890"/>
      <c r="AI43" s="890"/>
      <c r="AJ43" s="890"/>
      <c r="AK43" s="1177"/>
      <c r="AL43" s="236"/>
      <c r="AN43" s="237" t="s">
        <v>311</v>
      </c>
      <c r="AO43" s="237" t="str">
        <f>IF(J44=AN44,"■","")</f>
        <v>■</v>
      </c>
      <c r="BA43" s="238"/>
    </row>
    <row r="44" spans="1:53" s="237" customFormat="1" ht="24.75" customHeight="1">
      <c r="A44" s="236"/>
      <c r="B44" s="876"/>
      <c r="C44" s="881"/>
      <c r="D44" s="882"/>
      <c r="E44" s="882"/>
      <c r="F44" s="882"/>
      <c r="G44" s="882"/>
      <c r="H44" s="883"/>
      <c r="I44" s="1176"/>
      <c r="J44" s="184" t="s">
        <v>311</v>
      </c>
      <c r="K44" s="822" t="s">
        <v>128</v>
      </c>
      <c r="L44" s="823"/>
      <c r="M44" s="895"/>
      <c r="N44" s="896"/>
      <c r="O44" s="897"/>
      <c r="P44" s="242" t="str">
        <f>IF(M43=AO36,"～","")</f>
        <v/>
      </c>
      <c r="Q44" s="896"/>
      <c r="R44" s="896"/>
      <c r="S44" s="896"/>
      <c r="T44" s="896"/>
      <c r="U44" s="896"/>
      <c r="V44" s="896"/>
      <c r="W44" s="897"/>
      <c r="X44" s="895"/>
      <c r="Y44" s="896"/>
      <c r="Z44" s="896"/>
      <c r="AA44" s="896"/>
      <c r="AB44" s="896"/>
      <c r="AC44" s="896"/>
      <c r="AD44" s="897"/>
      <c r="AE44" s="895"/>
      <c r="AF44" s="896"/>
      <c r="AG44" s="896"/>
      <c r="AH44" s="896"/>
      <c r="AI44" s="896"/>
      <c r="AJ44" s="896"/>
      <c r="AK44" s="1178"/>
      <c r="AL44" s="236"/>
      <c r="AN44" s="237" t="s">
        <v>311</v>
      </c>
      <c r="AO44" s="237" t="str">
        <f>IF(J43=AN43,"■","")</f>
        <v>■</v>
      </c>
      <c r="BA44" s="238"/>
    </row>
    <row r="45" spans="1:53" s="237" customFormat="1" ht="24.75" customHeight="1">
      <c r="A45" s="236"/>
      <c r="B45" s="876"/>
      <c r="C45" s="881"/>
      <c r="D45" s="882"/>
      <c r="E45" s="882"/>
      <c r="F45" s="882"/>
      <c r="G45" s="882"/>
      <c r="H45" s="883"/>
      <c r="I45" s="1175">
        <v>5</v>
      </c>
      <c r="J45" s="182" t="s">
        <v>311</v>
      </c>
      <c r="K45" s="835" t="s">
        <v>127</v>
      </c>
      <c r="L45" s="836"/>
      <c r="M45" s="889"/>
      <c r="N45" s="890"/>
      <c r="O45" s="891"/>
      <c r="P45" s="889"/>
      <c r="Q45" s="890"/>
      <c r="R45" s="890"/>
      <c r="S45" s="890"/>
      <c r="T45" s="890"/>
      <c r="U45" s="890"/>
      <c r="V45" s="890"/>
      <c r="W45" s="891"/>
      <c r="X45" s="889"/>
      <c r="Y45" s="890"/>
      <c r="Z45" s="890"/>
      <c r="AA45" s="890"/>
      <c r="AB45" s="890"/>
      <c r="AC45" s="890"/>
      <c r="AD45" s="891"/>
      <c r="AE45" s="889"/>
      <c r="AF45" s="890"/>
      <c r="AG45" s="890"/>
      <c r="AH45" s="890"/>
      <c r="AI45" s="890"/>
      <c r="AJ45" s="890"/>
      <c r="AK45" s="1177"/>
      <c r="AL45" s="236"/>
      <c r="AN45" s="237" t="s">
        <v>311</v>
      </c>
      <c r="AO45" s="237" t="str">
        <f>IF(J46=AN46,"■","")</f>
        <v>■</v>
      </c>
      <c r="BA45" s="238"/>
    </row>
    <row r="46" spans="1:53" s="237" customFormat="1" ht="24.75" customHeight="1" thickBot="1">
      <c r="A46" s="236"/>
      <c r="B46" s="877"/>
      <c r="C46" s="884"/>
      <c r="D46" s="885"/>
      <c r="E46" s="885"/>
      <c r="F46" s="885"/>
      <c r="G46" s="885"/>
      <c r="H46" s="886"/>
      <c r="I46" s="1194"/>
      <c r="J46" s="187" t="s">
        <v>311</v>
      </c>
      <c r="K46" s="850" t="s">
        <v>128</v>
      </c>
      <c r="L46" s="851"/>
      <c r="M46" s="892"/>
      <c r="N46" s="893"/>
      <c r="O46" s="894"/>
      <c r="P46" s="243" t="str">
        <f>IF(M45=AO36,"～","")</f>
        <v/>
      </c>
      <c r="Q46" s="893"/>
      <c r="R46" s="893"/>
      <c r="S46" s="893"/>
      <c r="T46" s="893"/>
      <c r="U46" s="893"/>
      <c r="V46" s="893"/>
      <c r="W46" s="894"/>
      <c r="X46" s="892"/>
      <c r="Y46" s="893"/>
      <c r="Z46" s="893"/>
      <c r="AA46" s="893"/>
      <c r="AB46" s="893"/>
      <c r="AC46" s="893"/>
      <c r="AD46" s="894"/>
      <c r="AE46" s="892"/>
      <c r="AF46" s="893"/>
      <c r="AG46" s="893"/>
      <c r="AH46" s="893"/>
      <c r="AI46" s="893"/>
      <c r="AJ46" s="893"/>
      <c r="AK46" s="1190"/>
      <c r="AL46" s="236"/>
      <c r="AN46" s="237" t="s">
        <v>311</v>
      </c>
      <c r="AO46" s="237" t="str">
        <f>IF(J45=AN45,"■","")</f>
        <v>■</v>
      </c>
      <c r="BA46" s="238"/>
    </row>
    <row r="47" spans="1:53" s="81" customFormat="1" ht="12" customHeight="1">
      <c r="B47" s="152" t="s">
        <v>410</v>
      </c>
      <c r="C47" s="1080" t="s">
        <v>411</v>
      </c>
      <c r="D47" s="1080"/>
      <c r="E47" s="1080"/>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c r="AI47" s="1080"/>
      <c r="AJ47" s="1080"/>
      <c r="AK47" s="1080"/>
      <c r="AN47" s="83"/>
      <c r="AO47" s="83"/>
      <c r="AP47" s="83"/>
      <c r="AQ47" s="83"/>
      <c r="AR47" s="83"/>
      <c r="AS47" s="83"/>
      <c r="AT47" s="83"/>
      <c r="AU47" s="83"/>
      <c r="AV47" s="83"/>
      <c r="AW47" s="83"/>
      <c r="AX47" s="83"/>
      <c r="AY47" s="83"/>
      <c r="AZ47" s="83"/>
    </row>
    <row r="48" spans="1:53" s="81" customFormat="1" ht="12" customHeight="1">
      <c r="B48" s="152"/>
      <c r="C48" s="1080" t="s">
        <v>619</v>
      </c>
      <c r="D48" s="1080"/>
      <c r="E48" s="1080"/>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0"/>
      <c r="AD48" s="1080"/>
      <c r="AE48" s="1080"/>
      <c r="AF48" s="1080"/>
      <c r="AG48" s="1080"/>
      <c r="AH48" s="1080"/>
      <c r="AI48" s="1080"/>
      <c r="AJ48" s="1080"/>
      <c r="AK48" s="1080"/>
      <c r="AN48" s="83"/>
      <c r="AO48" s="83"/>
      <c r="AP48" s="83"/>
      <c r="AQ48" s="83"/>
      <c r="AR48" s="83"/>
      <c r="AS48" s="83"/>
      <c r="AT48" s="83"/>
      <c r="AU48" s="83"/>
      <c r="AV48" s="83"/>
      <c r="AW48" s="83"/>
      <c r="AX48" s="83"/>
      <c r="AY48" s="83"/>
      <c r="AZ48" s="83"/>
    </row>
    <row r="49" spans="1:53" s="81" customFormat="1" ht="17.25" customHeight="1">
      <c r="B49" s="152"/>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30" t="s">
        <v>585</v>
      </c>
      <c r="AN49" s="83"/>
      <c r="AO49" s="83"/>
      <c r="AP49" s="83"/>
      <c r="AQ49" s="83"/>
      <c r="AR49" s="83"/>
      <c r="AS49" s="83"/>
      <c r="AT49" s="83"/>
      <c r="AU49" s="83"/>
      <c r="AV49" s="83"/>
      <c r="AW49" s="83"/>
      <c r="AX49" s="83"/>
      <c r="AY49" s="83"/>
      <c r="AZ49" s="83"/>
    </row>
    <row r="50" spans="1:53" s="237" customFormat="1" ht="17.25" customHeight="1" thickBot="1">
      <c r="A50" s="236"/>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6"/>
      <c r="AL50" s="236"/>
      <c r="BA50" s="238"/>
    </row>
    <row r="51" spans="1:53" s="237" customFormat="1" ht="18" customHeight="1">
      <c r="A51" s="236"/>
      <c r="B51" s="875" t="s">
        <v>256</v>
      </c>
      <c r="C51" s="1191" t="s">
        <v>413</v>
      </c>
      <c r="D51" s="1191"/>
      <c r="E51" s="1191"/>
      <c r="F51" s="1191"/>
      <c r="G51" s="1191"/>
      <c r="H51" s="1191"/>
      <c r="I51" s="189" t="s">
        <v>342</v>
      </c>
      <c r="J51" s="898" t="s">
        <v>129</v>
      </c>
      <c r="K51" s="898"/>
      <c r="L51" s="898"/>
      <c r="M51" s="898" t="s">
        <v>414</v>
      </c>
      <c r="N51" s="898"/>
      <c r="O51" s="898"/>
      <c r="P51" s="898"/>
      <c r="Q51" s="898"/>
      <c r="R51" s="898"/>
      <c r="S51" s="898"/>
      <c r="T51" s="898"/>
      <c r="U51" s="898"/>
      <c r="V51" s="898"/>
      <c r="W51" s="899"/>
      <c r="X51" s="233"/>
      <c r="Y51" s="233"/>
      <c r="Z51" s="233"/>
      <c r="AA51" s="233"/>
      <c r="AB51" s="233"/>
      <c r="AC51" s="233"/>
      <c r="AD51" s="233"/>
      <c r="AE51" s="233"/>
      <c r="AF51" s="233"/>
      <c r="AG51" s="233"/>
      <c r="AH51" s="233"/>
      <c r="AI51" s="233"/>
      <c r="AJ51" s="233"/>
      <c r="AK51" s="236"/>
      <c r="AL51" s="236"/>
      <c r="BA51" s="238"/>
    </row>
    <row r="52" spans="1:53" s="237" customFormat="1" ht="18" customHeight="1">
      <c r="A52" s="236"/>
      <c r="B52" s="876"/>
      <c r="C52" s="1192"/>
      <c r="D52" s="1192"/>
      <c r="E52" s="1192"/>
      <c r="F52" s="1192"/>
      <c r="G52" s="1192"/>
      <c r="H52" s="1192"/>
      <c r="I52" s="873">
        <v>1</v>
      </c>
      <c r="J52" s="183" t="s">
        <v>4</v>
      </c>
      <c r="K52" s="835" t="s">
        <v>127</v>
      </c>
      <c r="L52" s="835"/>
      <c r="M52" s="889"/>
      <c r="N52" s="890"/>
      <c r="O52" s="890"/>
      <c r="P52" s="890"/>
      <c r="Q52" s="890"/>
      <c r="R52" s="890"/>
      <c r="S52" s="890"/>
      <c r="T52" s="890"/>
      <c r="U52" s="890"/>
      <c r="V52" s="890"/>
      <c r="W52" s="1177"/>
      <c r="X52" s="233"/>
      <c r="Y52" s="233"/>
      <c r="Z52" s="233"/>
      <c r="AA52" s="233"/>
      <c r="AB52" s="233"/>
      <c r="AC52" s="233"/>
      <c r="AD52" s="233"/>
      <c r="AE52" s="233"/>
      <c r="AF52" s="233"/>
      <c r="AG52" s="233"/>
      <c r="AH52" s="233"/>
      <c r="AI52" s="233"/>
      <c r="AJ52" s="233"/>
      <c r="AK52" s="236"/>
      <c r="AL52" s="236"/>
      <c r="AN52" s="237" t="s">
        <v>311</v>
      </c>
      <c r="AO52" s="237" t="str">
        <f>IF(J53=AN53,"■","")</f>
        <v>■</v>
      </c>
      <c r="BA52" s="238"/>
    </row>
    <row r="53" spans="1:53" s="237" customFormat="1" ht="18" customHeight="1">
      <c r="A53" s="236"/>
      <c r="B53" s="876"/>
      <c r="C53" s="1192"/>
      <c r="D53" s="1192"/>
      <c r="E53" s="1192"/>
      <c r="F53" s="1192"/>
      <c r="G53" s="1192"/>
      <c r="H53" s="1192"/>
      <c r="I53" s="838"/>
      <c r="J53" s="185" t="s">
        <v>4</v>
      </c>
      <c r="K53" s="822" t="s">
        <v>128</v>
      </c>
      <c r="L53" s="822"/>
      <c r="M53" s="895"/>
      <c r="N53" s="896"/>
      <c r="O53" s="896"/>
      <c r="P53" s="896"/>
      <c r="Q53" s="896"/>
      <c r="R53" s="896"/>
      <c r="S53" s="896"/>
      <c r="T53" s="896"/>
      <c r="U53" s="896"/>
      <c r="V53" s="896"/>
      <c r="W53" s="1178"/>
      <c r="X53" s="233"/>
      <c r="Y53" s="233"/>
      <c r="Z53" s="233"/>
      <c r="AA53" s="233"/>
      <c r="AB53" s="233"/>
      <c r="AC53" s="233"/>
      <c r="AD53" s="233"/>
      <c r="AE53" s="233"/>
      <c r="AF53" s="233"/>
      <c r="AG53" s="233"/>
      <c r="AH53" s="233"/>
      <c r="AI53" s="233"/>
      <c r="AJ53" s="233"/>
      <c r="AK53" s="236"/>
      <c r="AL53" s="236"/>
      <c r="AN53" s="237" t="s">
        <v>311</v>
      </c>
      <c r="AO53" s="237" t="str">
        <f>IF(J52=AN52,"■","")</f>
        <v>■</v>
      </c>
      <c r="BA53" s="238"/>
    </row>
    <row r="54" spans="1:53" s="237" customFormat="1" ht="18" customHeight="1">
      <c r="A54" s="236"/>
      <c r="B54" s="876"/>
      <c r="C54" s="1192"/>
      <c r="D54" s="1192"/>
      <c r="E54" s="1192"/>
      <c r="F54" s="1192"/>
      <c r="G54" s="1192"/>
      <c r="H54" s="1192"/>
      <c r="I54" s="873">
        <v>2</v>
      </c>
      <c r="J54" s="183" t="s">
        <v>4</v>
      </c>
      <c r="K54" s="835" t="s">
        <v>127</v>
      </c>
      <c r="L54" s="835"/>
      <c r="M54" s="889"/>
      <c r="N54" s="890"/>
      <c r="O54" s="890"/>
      <c r="P54" s="890"/>
      <c r="Q54" s="890"/>
      <c r="R54" s="890"/>
      <c r="S54" s="890"/>
      <c r="T54" s="890"/>
      <c r="U54" s="890"/>
      <c r="V54" s="890"/>
      <c r="W54" s="1177"/>
      <c r="X54" s="233"/>
      <c r="Y54" s="233"/>
      <c r="Z54" s="233"/>
      <c r="AA54" s="233"/>
      <c r="AB54" s="233"/>
      <c r="AC54" s="233"/>
      <c r="AD54" s="233"/>
      <c r="AE54" s="233"/>
      <c r="AF54" s="233"/>
      <c r="AG54" s="233"/>
      <c r="AH54" s="233"/>
      <c r="AI54" s="233"/>
      <c r="AJ54" s="233"/>
      <c r="AK54" s="236"/>
      <c r="AL54" s="236"/>
      <c r="AN54" s="237" t="s">
        <v>311</v>
      </c>
      <c r="AO54" s="237" t="str">
        <f>IF(J55=AN55,"■","")</f>
        <v>■</v>
      </c>
      <c r="BA54" s="238"/>
    </row>
    <row r="55" spans="1:53" s="237" customFormat="1" ht="18" customHeight="1">
      <c r="A55" s="236"/>
      <c r="B55" s="876"/>
      <c r="C55" s="1192"/>
      <c r="D55" s="1192"/>
      <c r="E55" s="1192"/>
      <c r="F55" s="1192"/>
      <c r="G55" s="1192"/>
      <c r="H55" s="1192"/>
      <c r="I55" s="838"/>
      <c r="J55" s="185" t="s">
        <v>4</v>
      </c>
      <c r="K55" s="822" t="s">
        <v>128</v>
      </c>
      <c r="L55" s="822"/>
      <c r="M55" s="895"/>
      <c r="N55" s="896"/>
      <c r="O55" s="896"/>
      <c r="P55" s="896"/>
      <c r="Q55" s="896"/>
      <c r="R55" s="896"/>
      <c r="S55" s="896"/>
      <c r="T55" s="896"/>
      <c r="U55" s="896"/>
      <c r="V55" s="896"/>
      <c r="W55" s="1178"/>
      <c r="X55" s="233"/>
      <c r="Y55" s="233"/>
      <c r="Z55" s="233"/>
      <c r="AA55" s="233"/>
      <c r="AB55" s="233"/>
      <c r="AC55" s="233"/>
      <c r="AD55" s="233"/>
      <c r="AE55" s="233"/>
      <c r="AF55" s="233"/>
      <c r="AG55" s="233"/>
      <c r="AH55" s="233"/>
      <c r="AI55" s="233"/>
      <c r="AJ55" s="233"/>
      <c r="AK55" s="236"/>
      <c r="AL55" s="236"/>
      <c r="AN55" s="237" t="s">
        <v>311</v>
      </c>
      <c r="AO55" s="237" t="str">
        <f>IF(J54=AN54,"■","")</f>
        <v>■</v>
      </c>
      <c r="BA55" s="238"/>
    </row>
    <row r="56" spans="1:53" s="237" customFormat="1" ht="18" customHeight="1">
      <c r="A56" s="236"/>
      <c r="B56" s="876"/>
      <c r="C56" s="1192"/>
      <c r="D56" s="1192"/>
      <c r="E56" s="1192"/>
      <c r="F56" s="1192"/>
      <c r="G56" s="1192"/>
      <c r="H56" s="1192"/>
      <c r="I56" s="873">
        <v>3</v>
      </c>
      <c r="J56" s="183" t="s">
        <v>4</v>
      </c>
      <c r="K56" s="835" t="s">
        <v>127</v>
      </c>
      <c r="L56" s="835"/>
      <c r="M56" s="889"/>
      <c r="N56" s="890"/>
      <c r="O56" s="890"/>
      <c r="P56" s="890"/>
      <c r="Q56" s="890"/>
      <c r="R56" s="890"/>
      <c r="S56" s="890"/>
      <c r="T56" s="890"/>
      <c r="U56" s="890"/>
      <c r="V56" s="890"/>
      <c r="W56" s="1177"/>
      <c r="X56" s="233"/>
      <c r="Y56" s="233"/>
      <c r="Z56" s="233"/>
      <c r="AA56" s="233"/>
      <c r="AB56" s="233"/>
      <c r="AC56" s="233"/>
      <c r="AD56" s="233"/>
      <c r="AE56" s="233"/>
      <c r="AF56" s="233"/>
      <c r="AG56" s="233"/>
      <c r="AH56" s="233"/>
      <c r="AI56" s="233"/>
      <c r="AJ56" s="233"/>
      <c r="AK56" s="236"/>
      <c r="AL56" s="236"/>
      <c r="AN56" s="237" t="s">
        <v>311</v>
      </c>
      <c r="AO56" s="237" t="str">
        <f>IF(J57=AN57,"■","")</f>
        <v>■</v>
      </c>
      <c r="BA56" s="238"/>
    </row>
    <row r="57" spans="1:53" s="237" customFormat="1" ht="18" customHeight="1" thickBot="1">
      <c r="A57" s="236"/>
      <c r="B57" s="877"/>
      <c r="C57" s="1193"/>
      <c r="D57" s="1193"/>
      <c r="E57" s="1193"/>
      <c r="F57" s="1193"/>
      <c r="G57" s="1193"/>
      <c r="H57" s="1193"/>
      <c r="I57" s="874"/>
      <c r="J57" s="188" t="s">
        <v>4</v>
      </c>
      <c r="K57" s="850" t="s">
        <v>128</v>
      </c>
      <c r="L57" s="850"/>
      <c r="M57" s="892"/>
      <c r="N57" s="893"/>
      <c r="O57" s="893"/>
      <c r="P57" s="893"/>
      <c r="Q57" s="893"/>
      <c r="R57" s="893"/>
      <c r="S57" s="893"/>
      <c r="T57" s="893"/>
      <c r="U57" s="893"/>
      <c r="V57" s="893"/>
      <c r="W57" s="1190"/>
      <c r="X57" s="233"/>
      <c r="Y57" s="233"/>
      <c r="Z57" s="233"/>
      <c r="AA57" s="233"/>
      <c r="AB57" s="233"/>
      <c r="AC57" s="233"/>
      <c r="AD57" s="233"/>
      <c r="AE57" s="233"/>
      <c r="AF57" s="233"/>
      <c r="AG57" s="233"/>
      <c r="AH57" s="233"/>
      <c r="AI57" s="233"/>
      <c r="AJ57" s="233"/>
      <c r="AK57" s="236"/>
      <c r="AL57" s="236"/>
      <c r="AN57" s="237" t="s">
        <v>311</v>
      </c>
      <c r="AO57" s="237" t="str">
        <f>IF(J56=AN56,"■","")</f>
        <v>■</v>
      </c>
      <c r="BA57" s="238"/>
    </row>
    <row r="58" spans="1:53" s="237" customFormat="1" ht="9.75" customHeight="1" thickBot="1">
      <c r="A58" s="236"/>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6"/>
      <c r="AL58" s="236"/>
      <c r="BA58" s="238"/>
    </row>
    <row r="59" spans="1:53" s="5" customFormat="1" ht="18" customHeight="1">
      <c r="B59" s="905" t="s">
        <v>610</v>
      </c>
      <c r="C59" s="902" t="s">
        <v>416</v>
      </c>
      <c r="D59" s="1119"/>
      <c r="E59" s="1119"/>
      <c r="F59" s="1119"/>
      <c r="G59" s="1119"/>
      <c r="H59" s="1119"/>
      <c r="I59" s="887" t="s">
        <v>324</v>
      </c>
      <c r="J59" s="887"/>
      <c r="K59" s="887"/>
      <c r="L59" s="887"/>
      <c r="M59" s="887"/>
      <c r="N59" s="1195" t="s">
        <v>417</v>
      </c>
      <c r="O59" s="1196"/>
      <c r="P59" s="1197"/>
      <c r="Q59" s="229" t="s">
        <v>4</v>
      </c>
      <c r="R59" s="1135" t="s">
        <v>325</v>
      </c>
      <c r="S59" s="1135"/>
      <c r="T59" s="1135"/>
      <c r="U59" s="1135"/>
      <c r="V59" s="1135"/>
      <c r="W59" s="1135"/>
      <c r="X59" s="1135"/>
      <c r="Y59" s="1135"/>
      <c r="Z59" s="1135"/>
      <c r="AA59" s="1135"/>
      <c r="AB59" s="1135"/>
      <c r="AC59" s="1135"/>
      <c r="AD59" s="1135"/>
      <c r="AE59" s="1135"/>
      <c r="AF59" s="1135"/>
      <c r="AG59" s="1135"/>
      <c r="AH59" s="1135"/>
      <c r="AI59" s="1135"/>
      <c r="AJ59" s="1135"/>
      <c r="AK59" s="1136"/>
      <c r="AL59" s="87"/>
      <c r="AM59" s="6"/>
      <c r="AN59" s="6" t="s">
        <v>311</v>
      </c>
      <c r="AO59" s="6" t="str">
        <f>IF(OR(Q60="■",Q61="■"),"","■")</f>
        <v>■</v>
      </c>
      <c r="AP59" s="6"/>
      <c r="AQ59" s="6" t="s">
        <v>418</v>
      </c>
      <c r="AR59" s="6" t="s">
        <v>417</v>
      </c>
      <c r="AS59" s="6"/>
      <c r="AT59" s="6" t="str">
        <f>N59</f>
        <v>変更なし</v>
      </c>
      <c r="AU59" s="6"/>
      <c r="BA59" s="24"/>
    </row>
    <row r="60" spans="1:53" s="5" customFormat="1" ht="18" customHeight="1">
      <c r="B60" s="1131"/>
      <c r="C60" s="1132"/>
      <c r="D60" s="1132"/>
      <c r="E60" s="1132"/>
      <c r="F60" s="1132"/>
      <c r="G60" s="1132"/>
      <c r="H60" s="1132"/>
      <c r="I60" s="1134"/>
      <c r="J60" s="1134"/>
      <c r="K60" s="1134"/>
      <c r="L60" s="1134"/>
      <c r="M60" s="1134"/>
      <c r="N60" s="1198"/>
      <c r="O60" s="1199"/>
      <c r="P60" s="1200"/>
      <c r="Q60" s="100" t="s">
        <v>4</v>
      </c>
      <c r="R60" s="815" t="s">
        <v>326</v>
      </c>
      <c r="S60" s="815"/>
      <c r="T60" s="815"/>
      <c r="U60" s="815"/>
      <c r="V60" s="815"/>
      <c r="W60" s="815"/>
      <c r="X60" s="815"/>
      <c r="Y60" s="815"/>
      <c r="Z60" s="815"/>
      <c r="AA60" s="815"/>
      <c r="AB60" s="815"/>
      <c r="AC60" s="815"/>
      <c r="AD60" s="815"/>
      <c r="AE60" s="815"/>
      <c r="AF60" s="815"/>
      <c r="AG60" s="815"/>
      <c r="AH60" s="815"/>
      <c r="AI60" s="815"/>
      <c r="AJ60" s="815"/>
      <c r="AK60" s="1137"/>
      <c r="AL60" s="87"/>
      <c r="AM60" s="6"/>
      <c r="AN60" s="6" t="s">
        <v>258</v>
      </c>
      <c r="AO60" s="6" t="str">
        <f>IF(OR(Q59="■",Q61="■"),"","■")</f>
        <v>■</v>
      </c>
      <c r="AP60" s="6"/>
      <c r="AQ60" s="6" t="s">
        <v>419</v>
      </c>
      <c r="AS60" s="245" t="b">
        <f>COUNTIF('【選択必須】サービス個別(Wide接続) ①～⑪'!F9:F17,"■")&gt;0</f>
        <v>0</v>
      </c>
      <c r="AT60" s="6" t="str">
        <f>AT59</f>
        <v>変更なし</v>
      </c>
      <c r="AU60" s="6"/>
      <c r="BA60" s="24"/>
    </row>
    <row r="61" spans="1:53" s="5" customFormat="1" ht="18" customHeight="1">
      <c r="B61" s="906"/>
      <c r="C61" s="1133"/>
      <c r="D61" s="1133"/>
      <c r="E61" s="1133"/>
      <c r="F61" s="1133"/>
      <c r="G61" s="1133"/>
      <c r="H61" s="1133"/>
      <c r="I61" s="1124"/>
      <c r="J61" s="1124"/>
      <c r="K61" s="1124"/>
      <c r="L61" s="1124"/>
      <c r="M61" s="1124"/>
      <c r="N61" s="895"/>
      <c r="O61" s="896"/>
      <c r="P61" s="897"/>
      <c r="Q61" s="181" t="s">
        <v>4</v>
      </c>
      <c r="R61" s="822" t="s">
        <v>327</v>
      </c>
      <c r="S61" s="822"/>
      <c r="T61" s="822"/>
      <c r="U61" s="822"/>
      <c r="V61" s="822"/>
      <c r="W61" s="822"/>
      <c r="X61" s="822"/>
      <c r="Y61" s="822"/>
      <c r="Z61" s="822"/>
      <c r="AA61" s="822"/>
      <c r="AB61" s="822"/>
      <c r="AC61" s="822"/>
      <c r="AD61" s="822"/>
      <c r="AE61" s="822"/>
      <c r="AF61" s="822"/>
      <c r="AG61" s="822"/>
      <c r="AH61" s="822"/>
      <c r="AI61" s="822"/>
      <c r="AJ61" s="822"/>
      <c r="AK61" s="1138"/>
      <c r="AL61" s="87"/>
      <c r="AM61" s="6"/>
      <c r="AN61" s="6" t="s">
        <v>258</v>
      </c>
      <c r="AO61" s="6" t="str">
        <f>IF(OR(Q59="■",Q60="■"),"","■")</f>
        <v>■</v>
      </c>
      <c r="AP61" s="6"/>
      <c r="AQ61" s="6" t="s">
        <v>127</v>
      </c>
      <c r="AS61" s="245" t="b">
        <f>OR('【選択必須】サービス個別(Wide接続) ①～⑪'!F9="■",'【選択必須】サービス個別(Wide接続) ①～⑪'!F15="■")</f>
        <v>0</v>
      </c>
      <c r="AT61" s="6" t="str">
        <f>AT60</f>
        <v>変更なし</v>
      </c>
      <c r="AU61" s="6"/>
      <c r="BA61" s="24"/>
    </row>
    <row r="62" spans="1:53" s="5" customFormat="1" ht="18" customHeight="1">
      <c r="B62" s="906"/>
      <c r="C62" s="1133"/>
      <c r="D62" s="1133"/>
      <c r="E62" s="1133"/>
      <c r="F62" s="1133"/>
      <c r="G62" s="1133"/>
      <c r="H62" s="1133"/>
      <c r="I62" s="1124" t="s">
        <v>328</v>
      </c>
      <c r="J62" s="1124"/>
      <c r="K62" s="1124"/>
      <c r="L62" s="1124"/>
      <c r="M62" s="1124"/>
      <c r="N62" s="889" t="s">
        <v>417</v>
      </c>
      <c r="O62" s="890"/>
      <c r="P62" s="891"/>
      <c r="Q62" s="1201" t="s">
        <v>420</v>
      </c>
      <c r="R62" s="1202"/>
      <c r="S62" s="1202"/>
      <c r="T62" s="1202"/>
      <c r="U62" s="1202"/>
      <c r="V62" s="1202"/>
      <c r="W62" s="1202"/>
      <c r="X62" s="1202"/>
      <c r="Y62" s="1202"/>
      <c r="Z62" s="1202"/>
      <c r="AA62" s="1202"/>
      <c r="AB62" s="1202"/>
      <c r="AC62" s="1202"/>
      <c r="AD62" s="1202"/>
      <c r="AE62" s="1202"/>
      <c r="AF62" s="1202"/>
      <c r="AG62" s="1202"/>
      <c r="AH62" s="1202"/>
      <c r="AI62" s="1202"/>
      <c r="AJ62" s="1202"/>
      <c r="AK62" s="1203"/>
      <c r="AL62" s="87"/>
      <c r="AM62" s="6"/>
      <c r="AN62" s="6"/>
      <c r="AO62" s="6"/>
      <c r="AP62" s="6"/>
      <c r="AQ62" s="6"/>
      <c r="AR62" s="6"/>
      <c r="AS62" s="6"/>
      <c r="AT62" s="6" t="str">
        <f>N62</f>
        <v>変更なし</v>
      </c>
      <c r="AU62" s="6"/>
      <c r="BA62" s="24"/>
    </row>
    <row r="63" spans="1:53" s="5" customFormat="1" ht="24.75" customHeight="1">
      <c r="B63" s="906"/>
      <c r="C63" s="1133"/>
      <c r="D63" s="1133"/>
      <c r="E63" s="1133"/>
      <c r="F63" s="1133"/>
      <c r="G63" s="1133"/>
      <c r="H63" s="1133"/>
      <c r="I63" s="1124"/>
      <c r="J63" s="1124"/>
      <c r="K63" s="1124"/>
      <c r="L63" s="1124"/>
      <c r="M63" s="1124"/>
      <c r="N63" s="895"/>
      <c r="O63" s="896"/>
      <c r="P63" s="897"/>
      <c r="Q63" s="1110"/>
      <c r="R63" s="1111"/>
      <c r="S63" s="1111"/>
      <c r="T63" s="1111"/>
      <c r="U63" s="1111"/>
      <c r="V63" s="1111"/>
      <c r="W63" s="1111"/>
      <c r="X63" s="1111"/>
      <c r="Y63" s="1111"/>
      <c r="Z63" s="1111"/>
      <c r="AA63" s="1111"/>
      <c r="AB63" s="1111"/>
      <c r="AC63" s="1111"/>
      <c r="AD63" s="1111"/>
      <c r="AE63" s="1111"/>
      <c r="AF63" s="1111"/>
      <c r="AG63" s="1111"/>
      <c r="AH63" s="1111"/>
      <c r="AI63" s="1111"/>
      <c r="AJ63" s="1111"/>
      <c r="AK63" s="1112"/>
      <c r="AL63" s="87"/>
      <c r="AM63" s="6"/>
      <c r="AN63" s="6"/>
      <c r="AO63" s="6"/>
      <c r="AP63" s="6"/>
      <c r="AQ63" s="6"/>
      <c r="AR63" s="6"/>
      <c r="AS63" s="6"/>
      <c r="AT63" s="6" t="str">
        <f>AT62</f>
        <v>変更なし</v>
      </c>
      <c r="AU63" s="6"/>
      <c r="AV63" s="5" t="s">
        <v>421</v>
      </c>
      <c r="BA63" s="24"/>
    </row>
    <row r="64" spans="1:53" s="5" customFormat="1" ht="24.75" customHeight="1">
      <c r="B64" s="906"/>
      <c r="C64" s="1133"/>
      <c r="D64" s="1133"/>
      <c r="E64" s="1133"/>
      <c r="F64" s="1133"/>
      <c r="G64" s="1133"/>
      <c r="H64" s="1133"/>
      <c r="I64" s="1124" t="s">
        <v>422</v>
      </c>
      <c r="J64" s="1124"/>
      <c r="K64" s="1124"/>
      <c r="L64" s="1124"/>
      <c r="M64" s="1124"/>
      <c r="N64" s="889" t="s">
        <v>417</v>
      </c>
      <c r="O64" s="890"/>
      <c r="P64" s="891"/>
      <c r="Q64" s="180" t="s">
        <v>4</v>
      </c>
      <c r="R64" s="1204" t="s">
        <v>568</v>
      </c>
      <c r="S64" s="1205"/>
      <c r="T64" s="1205"/>
      <c r="U64" s="1205"/>
      <c r="V64" s="1205"/>
      <c r="W64" s="1205"/>
      <c r="X64" s="1205"/>
      <c r="Y64" s="1206" t="s">
        <v>421</v>
      </c>
      <c r="Z64" s="1170"/>
      <c r="AA64" s="1170"/>
      <c r="AB64" s="1170"/>
      <c r="AC64" s="1170"/>
      <c r="AD64" s="1170"/>
      <c r="AE64" s="1170"/>
      <c r="AF64" s="1170"/>
      <c r="AG64" s="1170"/>
      <c r="AH64" s="1170"/>
      <c r="AI64" s="1170"/>
      <c r="AJ64" s="1170"/>
      <c r="AK64" s="1171"/>
      <c r="AL64" s="87"/>
      <c r="AM64" s="6"/>
      <c r="AN64" s="5" t="s">
        <v>258</v>
      </c>
      <c r="AO64" s="5" t="str">
        <f>IF(OR(Q61="■",COUNTIF(Q59:Q61,"■")=0),"■","")</f>
        <v>■</v>
      </c>
      <c r="AQ64" s="6"/>
      <c r="AR64" s="6"/>
      <c r="AS64" s="6"/>
      <c r="AT64" s="6" t="str">
        <f>N64</f>
        <v>変更なし</v>
      </c>
      <c r="AU64" s="6"/>
      <c r="AV64" s="5" t="s">
        <v>423</v>
      </c>
      <c r="BA64" s="24"/>
    </row>
    <row r="65" spans="2:53" s="5" customFormat="1" ht="18" customHeight="1">
      <c r="B65" s="906"/>
      <c r="C65" s="1133"/>
      <c r="D65" s="1133"/>
      <c r="E65" s="1133"/>
      <c r="F65" s="1133"/>
      <c r="G65" s="1133"/>
      <c r="H65" s="1133"/>
      <c r="I65" s="1124"/>
      <c r="J65" s="1124"/>
      <c r="K65" s="1124"/>
      <c r="L65" s="1124"/>
      <c r="M65" s="1124"/>
      <c r="N65" s="1198"/>
      <c r="O65" s="1199"/>
      <c r="P65" s="1200"/>
      <c r="Q65" s="1201" t="s">
        <v>424</v>
      </c>
      <c r="R65" s="1202"/>
      <c r="S65" s="1202"/>
      <c r="T65" s="1202"/>
      <c r="U65" s="1202"/>
      <c r="V65" s="1202"/>
      <c r="W65" s="1202"/>
      <c r="X65" s="1202"/>
      <c r="Y65" s="1202"/>
      <c r="Z65" s="1202"/>
      <c r="AA65" s="1202"/>
      <c r="AB65" s="1202"/>
      <c r="AC65" s="1202"/>
      <c r="AD65" s="1207"/>
      <c r="AE65" s="1208" t="s">
        <v>425</v>
      </c>
      <c r="AF65" s="1202"/>
      <c r="AG65" s="1202"/>
      <c r="AH65" s="1202"/>
      <c r="AI65" s="1202"/>
      <c r="AJ65" s="1202"/>
      <c r="AK65" s="1203"/>
      <c r="AL65" s="87"/>
      <c r="AM65" s="6"/>
      <c r="AO65" s="6"/>
      <c r="AP65" s="6"/>
      <c r="AQ65" s="6"/>
      <c r="AR65" s="6"/>
      <c r="AS65" s="6"/>
      <c r="AT65" s="6" t="str">
        <f>AT64</f>
        <v>変更なし</v>
      </c>
      <c r="AU65" s="6"/>
      <c r="AV65" s="5" t="s">
        <v>426</v>
      </c>
      <c r="BA65" s="24"/>
    </row>
    <row r="66" spans="2:53" s="5" customFormat="1" ht="24.75" customHeight="1">
      <c r="B66" s="906"/>
      <c r="C66" s="1133"/>
      <c r="D66" s="1133"/>
      <c r="E66" s="1133"/>
      <c r="F66" s="1133"/>
      <c r="G66" s="1133"/>
      <c r="H66" s="1133"/>
      <c r="I66" s="1124"/>
      <c r="J66" s="1124"/>
      <c r="K66" s="1124"/>
      <c r="L66" s="1124"/>
      <c r="M66" s="1124"/>
      <c r="N66" s="895"/>
      <c r="O66" s="896"/>
      <c r="P66" s="897"/>
      <c r="Q66" s="1110"/>
      <c r="R66" s="1111"/>
      <c r="S66" s="1111"/>
      <c r="T66" s="1111"/>
      <c r="U66" s="1111"/>
      <c r="V66" s="1111"/>
      <c r="W66" s="1111"/>
      <c r="X66" s="1111"/>
      <c r="Y66" s="1111"/>
      <c r="Z66" s="1111"/>
      <c r="AA66" s="1111"/>
      <c r="AB66" s="1111"/>
      <c r="AC66" s="1111"/>
      <c r="AD66" s="1209"/>
      <c r="AE66" s="1111"/>
      <c r="AF66" s="1111"/>
      <c r="AG66" s="1111"/>
      <c r="AH66" s="1111"/>
      <c r="AI66" s="1111"/>
      <c r="AJ66" s="1111"/>
      <c r="AK66" s="1112"/>
      <c r="AL66" s="87"/>
      <c r="AM66" s="6"/>
      <c r="AN66" s="6"/>
      <c r="AO66" s="6"/>
      <c r="AP66" s="6"/>
      <c r="AQ66" s="6"/>
      <c r="AR66" s="6"/>
      <c r="AS66" s="6"/>
      <c r="AT66" s="6" t="str">
        <f>AT65</f>
        <v>変更なし</v>
      </c>
      <c r="AU66" s="6"/>
      <c r="AV66" s="5" t="s">
        <v>427</v>
      </c>
      <c r="BA66" s="24"/>
    </row>
    <row r="67" spans="2:53" s="5" customFormat="1" ht="18" customHeight="1">
      <c r="B67" s="906"/>
      <c r="C67" s="1133"/>
      <c r="D67" s="1133"/>
      <c r="E67" s="1133"/>
      <c r="F67" s="1133"/>
      <c r="G67" s="1133"/>
      <c r="H67" s="1133"/>
      <c r="I67" s="1210" t="s">
        <v>428</v>
      </c>
      <c r="J67" s="1211"/>
      <c r="K67" s="1211"/>
      <c r="L67" s="1211"/>
      <c r="M67" s="1212"/>
      <c r="N67" s="889" t="s">
        <v>417</v>
      </c>
      <c r="O67" s="890"/>
      <c r="P67" s="891"/>
      <c r="Q67" s="1124" t="s">
        <v>129</v>
      </c>
      <c r="R67" s="1124"/>
      <c r="S67" s="1124"/>
      <c r="T67" s="1124" t="s">
        <v>429</v>
      </c>
      <c r="U67" s="1124"/>
      <c r="V67" s="1124"/>
      <c r="W67" s="1124"/>
      <c r="X67" s="1124"/>
      <c r="Y67" s="1124"/>
      <c r="Z67" s="1124"/>
      <c r="AA67" s="1124"/>
      <c r="AB67" s="1124"/>
      <c r="AC67" s="1124"/>
      <c r="AD67" s="1124"/>
      <c r="AE67" s="1124"/>
      <c r="AF67" s="1124"/>
      <c r="AG67" s="1124"/>
      <c r="AH67" s="1124"/>
      <c r="AI67" s="1124"/>
      <c r="AJ67" s="1124"/>
      <c r="AK67" s="1219"/>
      <c r="AL67" s="87"/>
      <c r="AM67" s="6"/>
      <c r="AN67" s="6"/>
      <c r="AO67" s="6"/>
      <c r="AP67" s="6"/>
      <c r="AQ67" s="6"/>
      <c r="AR67" s="6"/>
      <c r="AS67" s="6"/>
      <c r="AT67" s="6" t="str">
        <f>N67</f>
        <v>変更なし</v>
      </c>
      <c r="AU67" s="6"/>
      <c r="AV67" s="5" t="s">
        <v>430</v>
      </c>
      <c r="BA67" s="24"/>
    </row>
    <row r="68" spans="2:53" s="5" customFormat="1" ht="24.75" customHeight="1">
      <c r="B68" s="906"/>
      <c r="C68" s="1133"/>
      <c r="D68" s="1133"/>
      <c r="E68" s="1133"/>
      <c r="F68" s="1133"/>
      <c r="G68" s="1133"/>
      <c r="H68" s="1133"/>
      <c r="I68" s="1213"/>
      <c r="J68" s="1214"/>
      <c r="K68" s="1214"/>
      <c r="L68" s="1214"/>
      <c r="M68" s="1215"/>
      <c r="N68" s="1198"/>
      <c r="O68" s="1199"/>
      <c r="P68" s="1200"/>
      <c r="Q68" s="818" t="s">
        <v>431</v>
      </c>
      <c r="R68" s="818"/>
      <c r="S68" s="818"/>
      <c r="T68" s="818"/>
      <c r="U68" s="818"/>
      <c r="V68" s="818"/>
      <c r="W68" s="818"/>
      <c r="X68" s="818"/>
      <c r="Y68" s="818"/>
      <c r="Z68" s="818"/>
      <c r="AA68" s="818"/>
      <c r="AB68" s="818"/>
      <c r="AC68" s="818"/>
      <c r="AD68" s="818"/>
      <c r="AE68" s="818"/>
      <c r="AF68" s="818"/>
      <c r="AG68" s="818"/>
      <c r="AH68" s="818"/>
      <c r="AI68" s="818"/>
      <c r="AJ68" s="818"/>
      <c r="AK68" s="821"/>
      <c r="AL68" s="87"/>
      <c r="AM68" s="6"/>
      <c r="AN68" s="5" t="s">
        <v>431</v>
      </c>
      <c r="AO68" s="6" t="s">
        <v>127</v>
      </c>
      <c r="AP68" s="6" t="s">
        <v>128</v>
      </c>
      <c r="AQ68" s="6"/>
      <c r="AR68" s="6"/>
      <c r="AS68" s="6"/>
      <c r="AT68" s="6" t="str">
        <f t="shared" ref="AT68:AT97" si="0">AT67</f>
        <v>変更なし</v>
      </c>
      <c r="AU68" s="6"/>
      <c r="AV68" s="5" t="s">
        <v>432</v>
      </c>
      <c r="BA68" s="24"/>
    </row>
    <row r="69" spans="2:53" s="5" customFormat="1" ht="24.75" customHeight="1">
      <c r="B69" s="906"/>
      <c r="C69" s="1133"/>
      <c r="D69" s="1133"/>
      <c r="E69" s="1133"/>
      <c r="F69" s="1133"/>
      <c r="G69" s="1133"/>
      <c r="H69" s="1133"/>
      <c r="I69" s="1213"/>
      <c r="J69" s="1214"/>
      <c r="K69" s="1214"/>
      <c r="L69" s="1214"/>
      <c r="M69" s="1215"/>
      <c r="N69" s="1198"/>
      <c r="O69" s="1199"/>
      <c r="P69" s="1200"/>
      <c r="Q69" s="818" t="s">
        <v>431</v>
      </c>
      <c r="R69" s="818"/>
      <c r="S69" s="818"/>
      <c r="T69" s="818"/>
      <c r="U69" s="818"/>
      <c r="V69" s="818"/>
      <c r="W69" s="818"/>
      <c r="X69" s="818"/>
      <c r="Y69" s="818"/>
      <c r="Z69" s="818"/>
      <c r="AA69" s="818"/>
      <c r="AB69" s="818"/>
      <c r="AC69" s="818"/>
      <c r="AD69" s="818"/>
      <c r="AE69" s="818"/>
      <c r="AF69" s="818"/>
      <c r="AG69" s="818"/>
      <c r="AH69" s="818"/>
      <c r="AI69" s="818"/>
      <c r="AJ69" s="818"/>
      <c r="AK69" s="821"/>
      <c r="AL69" s="87"/>
      <c r="AM69" s="6"/>
      <c r="AN69" s="6"/>
      <c r="AO69" s="6"/>
      <c r="AP69" s="6"/>
      <c r="AQ69" s="6"/>
      <c r="AR69" s="6"/>
      <c r="AS69" s="6"/>
      <c r="AT69" s="6" t="str">
        <f t="shared" si="0"/>
        <v>変更なし</v>
      </c>
      <c r="AU69" s="6"/>
      <c r="AV69" s="5" t="s">
        <v>433</v>
      </c>
      <c r="BA69" s="24"/>
    </row>
    <row r="70" spans="2:53" s="5" customFormat="1" ht="24.75" customHeight="1">
      <c r="B70" s="906"/>
      <c r="C70" s="1133"/>
      <c r="D70" s="1133"/>
      <c r="E70" s="1133"/>
      <c r="F70" s="1133"/>
      <c r="G70" s="1133"/>
      <c r="H70" s="1133"/>
      <c r="I70" s="1213"/>
      <c r="J70" s="1214"/>
      <c r="K70" s="1214"/>
      <c r="L70" s="1214"/>
      <c r="M70" s="1215"/>
      <c r="N70" s="1198"/>
      <c r="O70" s="1199"/>
      <c r="P70" s="1200"/>
      <c r="Q70" s="818" t="s">
        <v>431</v>
      </c>
      <c r="R70" s="818"/>
      <c r="S70" s="818"/>
      <c r="T70" s="818"/>
      <c r="U70" s="818"/>
      <c r="V70" s="818"/>
      <c r="W70" s="818"/>
      <c r="X70" s="818"/>
      <c r="Y70" s="818"/>
      <c r="Z70" s="818"/>
      <c r="AA70" s="818"/>
      <c r="AB70" s="818"/>
      <c r="AC70" s="818"/>
      <c r="AD70" s="818"/>
      <c r="AE70" s="818"/>
      <c r="AF70" s="818"/>
      <c r="AG70" s="818"/>
      <c r="AH70" s="818"/>
      <c r="AI70" s="818"/>
      <c r="AJ70" s="818"/>
      <c r="AK70" s="821"/>
      <c r="AL70" s="87"/>
      <c r="AM70" s="6"/>
      <c r="AN70" s="6"/>
      <c r="AO70" s="6"/>
      <c r="AP70" s="6"/>
      <c r="AQ70" s="6"/>
      <c r="AR70" s="6"/>
      <c r="AS70" s="6"/>
      <c r="AT70" s="6" t="str">
        <f t="shared" si="0"/>
        <v>変更なし</v>
      </c>
      <c r="AU70" s="6"/>
      <c r="AV70" s="5" t="s">
        <v>434</v>
      </c>
      <c r="BA70" s="24"/>
    </row>
    <row r="71" spans="2:53" s="5" customFormat="1" ht="24.75" customHeight="1">
      <c r="B71" s="906"/>
      <c r="C71" s="1133"/>
      <c r="D71" s="1133"/>
      <c r="E71" s="1133"/>
      <c r="F71" s="1133"/>
      <c r="G71" s="1133"/>
      <c r="H71" s="1133"/>
      <c r="I71" s="1213"/>
      <c r="J71" s="1214"/>
      <c r="K71" s="1214"/>
      <c r="L71" s="1214"/>
      <c r="M71" s="1215"/>
      <c r="N71" s="1198"/>
      <c r="O71" s="1199"/>
      <c r="P71" s="1200"/>
      <c r="Q71" s="818" t="s">
        <v>431</v>
      </c>
      <c r="R71" s="818"/>
      <c r="S71" s="818"/>
      <c r="T71" s="818"/>
      <c r="U71" s="818"/>
      <c r="V71" s="818"/>
      <c r="W71" s="818"/>
      <c r="X71" s="818"/>
      <c r="Y71" s="818"/>
      <c r="Z71" s="818"/>
      <c r="AA71" s="818"/>
      <c r="AB71" s="818"/>
      <c r="AC71" s="818"/>
      <c r="AD71" s="818"/>
      <c r="AE71" s="818"/>
      <c r="AF71" s="818"/>
      <c r="AG71" s="818"/>
      <c r="AH71" s="818"/>
      <c r="AI71" s="818"/>
      <c r="AJ71" s="818"/>
      <c r="AK71" s="821"/>
      <c r="AL71" s="87"/>
      <c r="AM71" s="6"/>
      <c r="AN71" s="6"/>
      <c r="AO71" s="6"/>
      <c r="AP71" s="6"/>
      <c r="AQ71" s="6"/>
      <c r="AR71" s="6"/>
      <c r="AS71" s="6"/>
      <c r="AT71" s="6" t="str">
        <f t="shared" si="0"/>
        <v>変更なし</v>
      </c>
      <c r="AU71" s="6"/>
      <c r="BA71" s="24"/>
    </row>
    <row r="72" spans="2:53" s="5" customFormat="1" ht="24.75" customHeight="1">
      <c r="B72" s="906"/>
      <c r="C72" s="1133"/>
      <c r="D72" s="1133"/>
      <c r="E72" s="1133"/>
      <c r="F72" s="1133"/>
      <c r="G72" s="1133"/>
      <c r="H72" s="1133"/>
      <c r="I72" s="1213"/>
      <c r="J72" s="1214"/>
      <c r="K72" s="1214"/>
      <c r="L72" s="1214"/>
      <c r="M72" s="1215"/>
      <c r="N72" s="1198"/>
      <c r="O72" s="1199"/>
      <c r="P72" s="1200"/>
      <c r="Q72" s="818" t="s">
        <v>431</v>
      </c>
      <c r="R72" s="818"/>
      <c r="S72" s="818"/>
      <c r="T72" s="818"/>
      <c r="U72" s="818"/>
      <c r="V72" s="818"/>
      <c r="W72" s="818"/>
      <c r="X72" s="818"/>
      <c r="Y72" s="818"/>
      <c r="Z72" s="818"/>
      <c r="AA72" s="818"/>
      <c r="AB72" s="818"/>
      <c r="AC72" s="818"/>
      <c r="AD72" s="818"/>
      <c r="AE72" s="818"/>
      <c r="AF72" s="818"/>
      <c r="AG72" s="818"/>
      <c r="AH72" s="818"/>
      <c r="AI72" s="818"/>
      <c r="AJ72" s="818"/>
      <c r="AK72" s="821"/>
      <c r="AL72" s="87"/>
      <c r="AM72" s="6"/>
      <c r="AN72" s="6"/>
      <c r="AO72" s="6"/>
      <c r="AP72" s="6"/>
      <c r="AQ72" s="6"/>
      <c r="AR72" s="6"/>
      <c r="AS72" s="6"/>
      <c r="AT72" s="6" t="str">
        <f t="shared" si="0"/>
        <v>変更なし</v>
      </c>
      <c r="AU72" s="6"/>
      <c r="BA72" s="24"/>
    </row>
    <row r="73" spans="2:53" s="5" customFormat="1" ht="24.75" customHeight="1">
      <c r="B73" s="906"/>
      <c r="C73" s="1133"/>
      <c r="D73" s="1133"/>
      <c r="E73" s="1133"/>
      <c r="F73" s="1133"/>
      <c r="G73" s="1133"/>
      <c r="H73" s="1133"/>
      <c r="I73" s="1213"/>
      <c r="J73" s="1214"/>
      <c r="K73" s="1214"/>
      <c r="L73" s="1214"/>
      <c r="M73" s="1215"/>
      <c r="N73" s="1198"/>
      <c r="O73" s="1199"/>
      <c r="P73" s="1200"/>
      <c r="Q73" s="818" t="s">
        <v>431</v>
      </c>
      <c r="R73" s="818"/>
      <c r="S73" s="818"/>
      <c r="T73" s="818"/>
      <c r="U73" s="818"/>
      <c r="V73" s="818"/>
      <c r="W73" s="818"/>
      <c r="X73" s="818"/>
      <c r="Y73" s="818"/>
      <c r="Z73" s="818"/>
      <c r="AA73" s="818"/>
      <c r="AB73" s="818"/>
      <c r="AC73" s="818"/>
      <c r="AD73" s="818"/>
      <c r="AE73" s="818"/>
      <c r="AF73" s="818"/>
      <c r="AG73" s="818"/>
      <c r="AH73" s="818"/>
      <c r="AI73" s="818"/>
      <c r="AJ73" s="818"/>
      <c r="AK73" s="821"/>
      <c r="AL73" s="87"/>
      <c r="AM73" s="6"/>
      <c r="AN73" s="6"/>
      <c r="AO73" s="6"/>
      <c r="AP73" s="6"/>
      <c r="AQ73" s="6"/>
      <c r="AR73" s="6"/>
      <c r="AS73" s="6"/>
      <c r="AT73" s="6" t="str">
        <f t="shared" si="0"/>
        <v>変更なし</v>
      </c>
      <c r="AU73" s="6"/>
      <c r="BA73" s="24"/>
    </row>
    <row r="74" spans="2:53" s="5" customFormat="1" ht="24.75" customHeight="1">
      <c r="B74" s="906"/>
      <c r="C74" s="1133"/>
      <c r="D74" s="1133"/>
      <c r="E74" s="1133"/>
      <c r="F74" s="1133"/>
      <c r="G74" s="1133"/>
      <c r="H74" s="1133"/>
      <c r="I74" s="1213"/>
      <c r="J74" s="1214"/>
      <c r="K74" s="1214"/>
      <c r="L74" s="1214"/>
      <c r="M74" s="1215"/>
      <c r="N74" s="1198"/>
      <c r="O74" s="1199"/>
      <c r="P74" s="1200"/>
      <c r="Q74" s="818" t="s">
        <v>431</v>
      </c>
      <c r="R74" s="818"/>
      <c r="S74" s="818"/>
      <c r="T74" s="818"/>
      <c r="U74" s="818"/>
      <c r="V74" s="818"/>
      <c r="W74" s="818"/>
      <c r="X74" s="818"/>
      <c r="Y74" s="818"/>
      <c r="Z74" s="818"/>
      <c r="AA74" s="818"/>
      <c r="AB74" s="818"/>
      <c r="AC74" s="818"/>
      <c r="AD74" s="818"/>
      <c r="AE74" s="818"/>
      <c r="AF74" s="818"/>
      <c r="AG74" s="818"/>
      <c r="AH74" s="818"/>
      <c r="AI74" s="818"/>
      <c r="AJ74" s="818"/>
      <c r="AK74" s="821"/>
      <c r="AL74" s="87"/>
      <c r="AM74" s="6"/>
      <c r="AN74" s="6"/>
      <c r="AO74" s="6"/>
      <c r="AP74" s="6"/>
      <c r="AQ74" s="6"/>
      <c r="AR74" s="6"/>
      <c r="AS74" s="6"/>
      <c r="AT74" s="6" t="str">
        <f t="shared" si="0"/>
        <v>変更なし</v>
      </c>
      <c r="AU74" s="6"/>
      <c r="BA74" s="24"/>
    </row>
    <row r="75" spans="2:53" s="5" customFormat="1" ht="24.75" customHeight="1">
      <c r="B75" s="906"/>
      <c r="C75" s="1133"/>
      <c r="D75" s="1133"/>
      <c r="E75" s="1133"/>
      <c r="F75" s="1133"/>
      <c r="G75" s="1133"/>
      <c r="H75" s="1133"/>
      <c r="I75" s="1213"/>
      <c r="J75" s="1214"/>
      <c r="K75" s="1214"/>
      <c r="L75" s="1214"/>
      <c r="M75" s="1215"/>
      <c r="N75" s="1198"/>
      <c r="O75" s="1199"/>
      <c r="P75" s="1200"/>
      <c r="Q75" s="818" t="s">
        <v>431</v>
      </c>
      <c r="R75" s="818"/>
      <c r="S75" s="818"/>
      <c r="T75" s="818"/>
      <c r="U75" s="818"/>
      <c r="V75" s="818"/>
      <c r="W75" s="818"/>
      <c r="X75" s="818"/>
      <c r="Y75" s="818"/>
      <c r="Z75" s="818"/>
      <c r="AA75" s="818"/>
      <c r="AB75" s="818"/>
      <c r="AC75" s="818"/>
      <c r="AD75" s="818"/>
      <c r="AE75" s="818"/>
      <c r="AF75" s="818"/>
      <c r="AG75" s="818"/>
      <c r="AH75" s="818"/>
      <c r="AI75" s="818"/>
      <c r="AJ75" s="818"/>
      <c r="AK75" s="821"/>
      <c r="AL75" s="87"/>
      <c r="AM75" s="6"/>
      <c r="AN75" s="6"/>
      <c r="AO75" s="6"/>
      <c r="AP75" s="6"/>
      <c r="AQ75" s="6"/>
      <c r="AR75" s="6"/>
      <c r="AS75" s="6"/>
      <c r="AT75" s="6" t="str">
        <f t="shared" si="0"/>
        <v>変更なし</v>
      </c>
      <c r="AU75" s="6"/>
      <c r="BA75" s="24"/>
    </row>
    <row r="76" spans="2:53" s="5" customFormat="1" ht="24.75" customHeight="1">
      <c r="B76" s="906"/>
      <c r="C76" s="1133"/>
      <c r="D76" s="1133"/>
      <c r="E76" s="1133"/>
      <c r="F76" s="1133"/>
      <c r="G76" s="1133"/>
      <c r="H76" s="1133"/>
      <c r="I76" s="1213"/>
      <c r="J76" s="1214"/>
      <c r="K76" s="1214"/>
      <c r="L76" s="1214"/>
      <c r="M76" s="1215"/>
      <c r="N76" s="1198"/>
      <c r="O76" s="1199"/>
      <c r="P76" s="1200"/>
      <c r="Q76" s="818" t="s">
        <v>431</v>
      </c>
      <c r="R76" s="818"/>
      <c r="S76" s="818"/>
      <c r="T76" s="818"/>
      <c r="U76" s="818"/>
      <c r="V76" s="818"/>
      <c r="W76" s="818"/>
      <c r="X76" s="818"/>
      <c r="Y76" s="818"/>
      <c r="Z76" s="818"/>
      <c r="AA76" s="818"/>
      <c r="AB76" s="818"/>
      <c r="AC76" s="818"/>
      <c r="AD76" s="818"/>
      <c r="AE76" s="818"/>
      <c r="AF76" s="818"/>
      <c r="AG76" s="818"/>
      <c r="AH76" s="818"/>
      <c r="AI76" s="818"/>
      <c r="AJ76" s="818"/>
      <c r="AK76" s="821"/>
      <c r="AL76" s="87"/>
      <c r="AM76" s="6"/>
      <c r="AN76" s="6"/>
      <c r="AO76" s="6"/>
      <c r="AP76" s="6"/>
      <c r="AQ76" s="6"/>
      <c r="AR76" s="6"/>
      <c r="AS76" s="6"/>
      <c r="AT76" s="6" t="str">
        <f t="shared" si="0"/>
        <v>変更なし</v>
      </c>
      <c r="AU76" s="6"/>
      <c r="BA76" s="24"/>
    </row>
    <row r="77" spans="2:53" s="5" customFormat="1" ht="24.75" customHeight="1">
      <c r="B77" s="906"/>
      <c r="C77" s="1133"/>
      <c r="D77" s="1133"/>
      <c r="E77" s="1133"/>
      <c r="F77" s="1133"/>
      <c r="G77" s="1133"/>
      <c r="H77" s="1133"/>
      <c r="I77" s="1213"/>
      <c r="J77" s="1214"/>
      <c r="K77" s="1214"/>
      <c r="L77" s="1214"/>
      <c r="M77" s="1215"/>
      <c r="N77" s="1198"/>
      <c r="O77" s="1199"/>
      <c r="P77" s="1200"/>
      <c r="Q77" s="818" t="s">
        <v>431</v>
      </c>
      <c r="R77" s="818"/>
      <c r="S77" s="818"/>
      <c r="T77" s="818"/>
      <c r="U77" s="818"/>
      <c r="V77" s="818"/>
      <c r="W77" s="818"/>
      <c r="X77" s="818"/>
      <c r="Y77" s="818"/>
      <c r="Z77" s="818"/>
      <c r="AA77" s="818"/>
      <c r="AB77" s="818"/>
      <c r="AC77" s="818"/>
      <c r="AD77" s="818"/>
      <c r="AE77" s="818"/>
      <c r="AF77" s="818"/>
      <c r="AG77" s="818"/>
      <c r="AH77" s="818"/>
      <c r="AI77" s="818"/>
      <c r="AJ77" s="818"/>
      <c r="AK77" s="821"/>
      <c r="AL77" s="87"/>
      <c r="AM77" s="6"/>
      <c r="AN77" s="6"/>
      <c r="AO77" s="6"/>
      <c r="AP77" s="6"/>
      <c r="AQ77" s="6"/>
      <c r="AR77" s="6"/>
      <c r="AS77" s="6"/>
      <c r="AT77" s="6" t="str">
        <f t="shared" si="0"/>
        <v>変更なし</v>
      </c>
      <c r="AU77" s="6"/>
      <c r="BA77" s="24"/>
    </row>
    <row r="78" spans="2:53" s="5" customFormat="1" ht="24.75" customHeight="1">
      <c r="B78" s="906"/>
      <c r="C78" s="1133"/>
      <c r="D78" s="1133"/>
      <c r="E78" s="1133"/>
      <c r="F78" s="1133"/>
      <c r="G78" s="1133"/>
      <c r="H78" s="1133"/>
      <c r="I78" s="1213"/>
      <c r="J78" s="1214"/>
      <c r="K78" s="1214"/>
      <c r="L78" s="1214"/>
      <c r="M78" s="1215"/>
      <c r="N78" s="1198"/>
      <c r="O78" s="1199"/>
      <c r="P78" s="1200"/>
      <c r="Q78" s="818" t="s">
        <v>431</v>
      </c>
      <c r="R78" s="818"/>
      <c r="S78" s="818"/>
      <c r="T78" s="818"/>
      <c r="U78" s="818"/>
      <c r="V78" s="818"/>
      <c r="W78" s="818"/>
      <c r="X78" s="818"/>
      <c r="Y78" s="818"/>
      <c r="Z78" s="818"/>
      <c r="AA78" s="818"/>
      <c r="AB78" s="818"/>
      <c r="AC78" s="818"/>
      <c r="AD78" s="818"/>
      <c r="AE78" s="818"/>
      <c r="AF78" s="818"/>
      <c r="AG78" s="818"/>
      <c r="AH78" s="818"/>
      <c r="AI78" s="818"/>
      <c r="AJ78" s="818"/>
      <c r="AK78" s="821"/>
      <c r="AL78" s="87"/>
      <c r="AM78" s="6"/>
      <c r="AN78" s="6"/>
      <c r="AO78" s="6"/>
      <c r="AP78" s="6"/>
      <c r="AQ78" s="6"/>
      <c r="AR78" s="6"/>
      <c r="AS78" s="6"/>
      <c r="AT78" s="6" t="str">
        <f t="shared" si="0"/>
        <v>変更なし</v>
      </c>
      <c r="AU78" s="6"/>
      <c r="BA78" s="24"/>
    </row>
    <row r="79" spans="2:53" s="5" customFormat="1" ht="24.75" customHeight="1">
      <c r="B79" s="906"/>
      <c r="C79" s="1133"/>
      <c r="D79" s="1133"/>
      <c r="E79" s="1133"/>
      <c r="F79" s="1133"/>
      <c r="G79" s="1133"/>
      <c r="H79" s="1133"/>
      <c r="I79" s="1213"/>
      <c r="J79" s="1214"/>
      <c r="K79" s="1214"/>
      <c r="L79" s="1214"/>
      <c r="M79" s="1215"/>
      <c r="N79" s="1198"/>
      <c r="O79" s="1199"/>
      <c r="P79" s="1200"/>
      <c r="Q79" s="818" t="s">
        <v>431</v>
      </c>
      <c r="R79" s="818"/>
      <c r="S79" s="818"/>
      <c r="T79" s="818"/>
      <c r="U79" s="818"/>
      <c r="V79" s="818"/>
      <c r="W79" s="818"/>
      <c r="X79" s="818"/>
      <c r="Y79" s="818"/>
      <c r="Z79" s="818"/>
      <c r="AA79" s="818"/>
      <c r="AB79" s="818"/>
      <c r="AC79" s="818"/>
      <c r="AD79" s="818"/>
      <c r="AE79" s="818"/>
      <c r="AF79" s="818"/>
      <c r="AG79" s="818"/>
      <c r="AH79" s="818"/>
      <c r="AI79" s="818"/>
      <c r="AJ79" s="818"/>
      <c r="AK79" s="821"/>
      <c r="AL79" s="87"/>
      <c r="AM79" s="6"/>
      <c r="AN79" s="6"/>
      <c r="AO79" s="6"/>
      <c r="AP79" s="6"/>
      <c r="AQ79" s="6"/>
      <c r="AR79" s="6"/>
      <c r="AS79" s="6"/>
      <c r="AT79" s="6" t="str">
        <f t="shared" si="0"/>
        <v>変更なし</v>
      </c>
      <c r="AU79" s="6"/>
      <c r="BA79" s="24"/>
    </row>
    <row r="80" spans="2:53" s="5" customFormat="1" ht="24.75" customHeight="1">
      <c r="B80" s="906"/>
      <c r="C80" s="1133"/>
      <c r="D80" s="1133"/>
      <c r="E80" s="1133"/>
      <c r="F80" s="1133"/>
      <c r="G80" s="1133"/>
      <c r="H80" s="1133"/>
      <c r="I80" s="1213"/>
      <c r="J80" s="1214"/>
      <c r="K80" s="1214"/>
      <c r="L80" s="1214"/>
      <c r="M80" s="1215"/>
      <c r="N80" s="1198"/>
      <c r="O80" s="1199"/>
      <c r="P80" s="1200"/>
      <c r="Q80" s="818" t="s">
        <v>431</v>
      </c>
      <c r="R80" s="818"/>
      <c r="S80" s="818"/>
      <c r="T80" s="818"/>
      <c r="U80" s="818"/>
      <c r="V80" s="818"/>
      <c r="W80" s="818"/>
      <c r="X80" s="818"/>
      <c r="Y80" s="818"/>
      <c r="Z80" s="818"/>
      <c r="AA80" s="818"/>
      <c r="AB80" s="818"/>
      <c r="AC80" s="818"/>
      <c r="AD80" s="818"/>
      <c r="AE80" s="818"/>
      <c r="AF80" s="818"/>
      <c r="AG80" s="818"/>
      <c r="AH80" s="818"/>
      <c r="AI80" s="818"/>
      <c r="AJ80" s="818"/>
      <c r="AK80" s="821"/>
      <c r="AL80" s="87"/>
      <c r="AM80" s="6"/>
      <c r="AN80" s="6"/>
      <c r="AO80" s="6"/>
      <c r="AP80" s="6"/>
      <c r="AQ80" s="6"/>
      <c r="AR80" s="6"/>
      <c r="AS80" s="6"/>
      <c r="AT80" s="6" t="str">
        <f t="shared" si="0"/>
        <v>変更なし</v>
      </c>
      <c r="AU80" s="6"/>
      <c r="BA80" s="24"/>
    </row>
    <row r="81" spans="2:53" s="5" customFormat="1" ht="24.75" customHeight="1">
      <c r="B81" s="906"/>
      <c r="C81" s="1133"/>
      <c r="D81" s="1133"/>
      <c r="E81" s="1133"/>
      <c r="F81" s="1133"/>
      <c r="G81" s="1133"/>
      <c r="H81" s="1133"/>
      <c r="I81" s="1213"/>
      <c r="J81" s="1214"/>
      <c r="K81" s="1214"/>
      <c r="L81" s="1214"/>
      <c r="M81" s="1215"/>
      <c r="N81" s="1198"/>
      <c r="O81" s="1199"/>
      <c r="P81" s="1200"/>
      <c r="Q81" s="818" t="s">
        <v>431</v>
      </c>
      <c r="R81" s="818"/>
      <c r="S81" s="818"/>
      <c r="T81" s="818"/>
      <c r="U81" s="818"/>
      <c r="V81" s="818"/>
      <c r="W81" s="818"/>
      <c r="X81" s="818"/>
      <c r="Y81" s="818"/>
      <c r="Z81" s="818"/>
      <c r="AA81" s="818"/>
      <c r="AB81" s="818"/>
      <c r="AC81" s="818"/>
      <c r="AD81" s="818"/>
      <c r="AE81" s="818"/>
      <c r="AF81" s="818"/>
      <c r="AG81" s="818"/>
      <c r="AH81" s="818"/>
      <c r="AI81" s="818"/>
      <c r="AJ81" s="818"/>
      <c r="AK81" s="821"/>
      <c r="AL81" s="87"/>
      <c r="AM81" s="6"/>
      <c r="AN81" s="6"/>
      <c r="AO81" s="6"/>
      <c r="AP81" s="6"/>
      <c r="AQ81" s="6"/>
      <c r="AR81" s="6"/>
      <c r="AS81" s="6"/>
      <c r="AT81" s="6" t="str">
        <f t="shared" si="0"/>
        <v>変更なし</v>
      </c>
      <c r="AU81" s="6"/>
      <c r="BA81" s="24"/>
    </row>
    <row r="82" spans="2:53" s="5" customFormat="1" ht="24.75" customHeight="1">
      <c r="B82" s="906"/>
      <c r="C82" s="1133"/>
      <c r="D82" s="1133"/>
      <c r="E82" s="1133"/>
      <c r="F82" s="1133"/>
      <c r="G82" s="1133"/>
      <c r="H82" s="1133"/>
      <c r="I82" s="1213"/>
      <c r="J82" s="1214"/>
      <c r="K82" s="1214"/>
      <c r="L82" s="1214"/>
      <c r="M82" s="1215"/>
      <c r="N82" s="1198"/>
      <c r="O82" s="1199"/>
      <c r="P82" s="1200"/>
      <c r="Q82" s="818" t="s">
        <v>431</v>
      </c>
      <c r="R82" s="818"/>
      <c r="S82" s="818"/>
      <c r="T82" s="818"/>
      <c r="U82" s="818"/>
      <c r="V82" s="818"/>
      <c r="W82" s="818"/>
      <c r="X82" s="818"/>
      <c r="Y82" s="818"/>
      <c r="Z82" s="818"/>
      <c r="AA82" s="818"/>
      <c r="AB82" s="818"/>
      <c r="AC82" s="818"/>
      <c r="AD82" s="818"/>
      <c r="AE82" s="818"/>
      <c r="AF82" s="818"/>
      <c r="AG82" s="818"/>
      <c r="AH82" s="818"/>
      <c r="AI82" s="818"/>
      <c r="AJ82" s="818"/>
      <c r="AK82" s="821"/>
      <c r="AL82" s="87"/>
      <c r="AM82" s="6"/>
      <c r="AN82" s="6"/>
      <c r="AO82" s="6"/>
      <c r="AP82" s="6"/>
      <c r="AQ82" s="6"/>
      <c r="AR82" s="6"/>
      <c r="AS82" s="6"/>
      <c r="AT82" s="6" t="str">
        <f t="shared" si="0"/>
        <v>変更なし</v>
      </c>
      <c r="AU82" s="6"/>
      <c r="BA82" s="24"/>
    </row>
    <row r="83" spans="2:53" s="5" customFormat="1" ht="24.75" customHeight="1">
      <c r="B83" s="906"/>
      <c r="C83" s="1133"/>
      <c r="D83" s="1133"/>
      <c r="E83" s="1133"/>
      <c r="F83" s="1133"/>
      <c r="G83" s="1133"/>
      <c r="H83" s="1133"/>
      <c r="I83" s="1213"/>
      <c r="J83" s="1214"/>
      <c r="K83" s="1214"/>
      <c r="L83" s="1214"/>
      <c r="M83" s="1215"/>
      <c r="N83" s="1198"/>
      <c r="O83" s="1199"/>
      <c r="P83" s="1200"/>
      <c r="Q83" s="818" t="s">
        <v>431</v>
      </c>
      <c r="R83" s="818"/>
      <c r="S83" s="818"/>
      <c r="T83" s="818"/>
      <c r="U83" s="818"/>
      <c r="V83" s="818"/>
      <c r="W83" s="818"/>
      <c r="X83" s="818"/>
      <c r="Y83" s="818"/>
      <c r="Z83" s="818"/>
      <c r="AA83" s="818"/>
      <c r="AB83" s="818"/>
      <c r="AC83" s="818"/>
      <c r="AD83" s="818"/>
      <c r="AE83" s="818"/>
      <c r="AF83" s="818"/>
      <c r="AG83" s="818"/>
      <c r="AH83" s="818"/>
      <c r="AI83" s="818"/>
      <c r="AJ83" s="818"/>
      <c r="AK83" s="821"/>
      <c r="AL83" s="87"/>
      <c r="AM83" s="6"/>
      <c r="AN83" s="6"/>
      <c r="AO83" s="6"/>
      <c r="AP83" s="6"/>
      <c r="AQ83" s="6"/>
      <c r="AR83" s="6"/>
      <c r="AS83" s="6"/>
      <c r="AT83" s="6" t="str">
        <f t="shared" si="0"/>
        <v>変更なし</v>
      </c>
      <c r="AU83" s="6"/>
      <c r="BA83" s="24"/>
    </row>
    <row r="84" spans="2:53" s="5" customFormat="1" ht="24.75" customHeight="1">
      <c r="B84" s="906"/>
      <c r="C84" s="1133"/>
      <c r="D84" s="1133"/>
      <c r="E84" s="1133"/>
      <c r="F84" s="1133"/>
      <c r="G84" s="1133"/>
      <c r="H84" s="1133"/>
      <c r="I84" s="1213"/>
      <c r="J84" s="1214"/>
      <c r="K84" s="1214"/>
      <c r="L84" s="1214"/>
      <c r="M84" s="1215"/>
      <c r="N84" s="1198"/>
      <c r="O84" s="1199"/>
      <c r="P84" s="1200"/>
      <c r="Q84" s="818" t="s">
        <v>431</v>
      </c>
      <c r="R84" s="818"/>
      <c r="S84" s="818"/>
      <c r="T84" s="818"/>
      <c r="U84" s="818"/>
      <c r="V84" s="818"/>
      <c r="W84" s="818"/>
      <c r="X84" s="818"/>
      <c r="Y84" s="818"/>
      <c r="Z84" s="818"/>
      <c r="AA84" s="818"/>
      <c r="AB84" s="818"/>
      <c r="AC84" s="818"/>
      <c r="AD84" s="818"/>
      <c r="AE84" s="818"/>
      <c r="AF84" s="818"/>
      <c r="AG84" s="818"/>
      <c r="AH84" s="818"/>
      <c r="AI84" s="818"/>
      <c r="AJ84" s="818"/>
      <c r="AK84" s="821"/>
      <c r="AL84" s="87"/>
      <c r="AM84" s="6"/>
      <c r="AN84" s="6"/>
      <c r="AO84" s="6"/>
      <c r="AP84" s="6"/>
      <c r="AQ84" s="6"/>
      <c r="AR84" s="6"/>
      <c r="AS84" s="6"/>
      <c r="AT84" s="6" t="str">
        <f t="shared" si="0"/>
        <v>変更なし</v>
      </c>
      <c r="AU84" s="6"/>
      <c r="BA84" s="24"/>
    </row>
    <row r="85" spans="2:53" s="5" customFormat="1" ht="24.75" customHeight="1">
      <c r="B85" s="906"/>
      <c r="C85" s="1133"/>
      <c r="D85" s="1133"/>
      <c r="E85" s="1133"/>
      <c r="F85" s="1133"/>
      <c r="G85" s="1133"/>
      <c r="H85" s="1133"/>
      <c r="I85" s="1213"/>
      <c r="J85" s="1214"/>
      <c r="K85" s="1214"/>
      <c r="L85" s="1214"/>
      <c r="M85" s="1215"/>
      <c r="N85" s="1198"/>
      <c r="O85" s="1199"/>
      <c r="P85" s="1200"/>
      <c r="Q85" s="818" t="s">
        <v>431</v>
      </c>
      <c r="R85" s="818"/>
      <c r="S85" s="818"/>
      <c r="T85" s="818"/>
      <c r="U85" s="818"/>
      <c r="V85" s="818"/>
      <c r="W85" s="818"/>
      <c r="X85" s="818"/>
      <c r="Y85" s="818"/>
      <c r="Z85" s="818"/>
      <c r="AA85" s="818"/>
      <c r="AB85" s="818"/>
      <c r="AC85" s="818"/>
      <c r="AD85" s="818"/>
      <c r="AE85" s="818"/>
      <c r="AF85" s="818"/>
      <c r="AG85" s="818"/>
      <c r="AH85" s="818"/>
      <c r="AI85" s="818"/>
      <c r="AJ85" s="818"/>
      <c r="AK85" s="821"/>
      <c r="AL85" s="87"/>
      <c r="AM85" s="6"/>
      <c r="AN85" s="6"/>
      <c r="AO85" s="6"/>
      <c r="AP85" s="6"/>
      <c r="AQ85" s="6"/>
      <c r="AR85" s="6"/>
      <c r="AS85" s="6"/>
      <c r="AT85" s="6" t="str">
        <f t="shared" si="0"/>
        <v>変更なし</v>
      </c>
      <c r="AU85" s="6"/>
      <c r="BA85" s="24"/>
    </row>
    <row r="86" spans="2:53" s="5" customFormat="1" ht="24.75" customHeight="1">
      <c r="B86" s="906"/>
      <c r="C86" s="1133"/>
      <c r="D86" s="1133"/>
      <c r="E86" s="1133"/>
      <c r="F86" s="1133"/>
      <c r="G86" s="1133"/>
      <c r="H86" s="1133"/>
      <c r="I86" s="1213"/>
      <c r="J86" s="1214"/>
      <c r="K86" s="1214"/>
      <c r="L86" s="1214"/>
      <c r="M86" s="1215"/>
      <c r="N86" s="1198"/>
      <c r="O86" s="1199"/>
      <c r="P86" s="1200"/>
      <c r="Q86" s="818" t="s">
        <v>431</v>
      </c>
      <c r="R86" s="818"/>
      <c r="S86" s="818"/>
      <c r="T86" s="818"/>
      <c r="U86" s="818"/>
      <c r="V86" s="818"/>
      <c r="W86" s="818"/>
      <c r="X86" s="818"/>
      <c r="Y86" s="818"/>
      <c r="Z86" s="818"/>
      <c r="AA86" s="818"/>
      <c r="AB86" s="818"/>
      <c r="AC86" s="818"/>
      <c r="AD86" s="818"/>
      <c r="AE86" s="818"/>
      <c r="AF86" s="818"/>
      <c r="AG86" s="818"/>
      <c r="AH86" s="818"/>
      <c r="AI86" s="818"/>
      <c r="AJ86" s="818"/>
      <c r="AK86" s="821"/>
      <c r="AL86" s="87"/>
      <c r="AM86" s="6"/>
      <c r="AN86" s="6"/>
      <c r="AO86" s="6"/>
      <c r="AP86" s="6"/>
      <c r="AQ86" s="6"/>
      <c r="AR86" s="6"/>
      <c r="AS86" s="6"/>
      <c r="AT86" s="6" t="str">
        <f t="shared" si="0"/>
        <v>変更なし</v>
      </c>
      <c r="AU86" s="6"/>
      <c r="BA86" s="24"/>
    </row>
    <row r="87" spans="2:53" s="5" customFormat="1" ht="24.75" customHeight="1">
      <c r="B87" s="906"/>
      <c r="C87" s="1133"/>
      <c r="D87" s="1133"/>
      <c r="E87" s="1133"/>
      <c r="F87" s="1133"/>
      <c r="G87" s="1133"/>
      <c r="H87" s="1133"/>
      <c r="I87" s="1213"/>
      <c r="J87" s="1214"/>
      <c r="K87" s="1214"/>
      <c r="L87" s="1214"/>
      <c r="M87" s="1215"/>
      <c r="N87" s="1198"/>
      <c r="O87" s="1199"/>
      <c r="P87" s="1200"/>
      <c r="Q87" s="818" t="s">
        <v>431</v>
      </c>
      <c r="R87" s="818"/>
      <c r="S87" s="818"/>
      <c r="T87" s="818"/>
      <c r="U87" s="818"/>
      <c r="V87" s="818"/>
      <c r="W87" s="818"/>
      <c r="X87" s="818"/>
      <c r="Y87" s="818"/>
      <c r="Z87" s="818"/>
      <c r="AA87" s="818"/>
      <c r="AB87" s="818"/>
      <c r="AC87" s="818"/>
      <c r="AD87" s="818"/>
      <c r="AE87" s="818"/>
      <c r="AF87" s="818"/>
      <c r="AG87" s="818"/>
      <c r="AH87" s="818"/>
      <c r="AI87" s="818"/>
      <c r="AJ87" s="818"/>
      <c r="AK87" s="821"/>
      <c r="AL87" s="87"/>
      <c r="AM87" s="6"/>
      <c r="AN87" s="6"/>
      <c r="AO87" s="6"/>
      <c r="AP87" s="6"/>
      <c r="AQ87" s="6"/>
      <c r="AR87" s="6"/>
      <c r="AS87" s="6"/>
      <c r="AT87" s="6" t="str">
        <f t="shared" si="0"/>
        <v>変更なし</v>
      </c>
      <c r="AU87" s="6"/>
      <c r="BA87" s="24"/>
    </row>
    <row r="88" spans="2:53" s="5" customFormat="1" ht="24.75" customHeight="1">
      <c r="B88" s="906"/>
      <c r="C88" s="1133"/>
      <c r="D88" s="1133"/>
      <c r="E88" s="1133"/>
      <c r="F88" s="1133"/>
      <c r="G88" s="1133"/>
      <c r="H88" s="1133"/>
      <c r="I88" s="1213"/>
      <c r="J88" s="1214"/>
      <c r="K88" s="1214"/>
      <c r="L88" s="1214"/>
      <c r="M88" s="1215"/>
      <c r="N88" s="1198"/>
      <c r="O88" s="1199"/>
      <c r="P88" s="1200"/>
      <c r="Q88" s="818" t="s">
        <v>431</v>
      </c>
      <c r="R88" s="818"/>
      <c r="S88" s="818"/>
      <c r="T88" s="818"/>
      <c r="U88" s="818"/>
      <c r="V88" s="818"/>
      <c r="W88" s="818"/>
      <c r="X88" s="818"/>
      <c r="Y88" s="818"/>
      <c r="Z88" s="818"/>
      <c r="AA88" s="818"/>
      <c r="AB88" s="818"/>
      <c r="AC88" s="818"/>
      <c r="AD88" s="818"/>
      <c r="AE88" s="818"/>
      <c r="AF88" s="818"/>
      <c r="AG88" s="818"/>
      <c r="AH88" s="818"/>
      <c r="AI88" s="818"/>
      <c r="AJ88" s="818"/>
      <c r="AK88" s="821"/>
      <c r="AL88" s="87"/>
      <c r="AM88" s="6"/>
      <c r="AN88" s="6"/>
      <c r="AO88" s="6"/>
      <c r="AP88" s="6"/>
      <c r="AQ88" s="6"/>
      <c r="AR88" s="6"/>
      <c r="AS88" s="6"/>
      <c r="AT88" s="6" t="str">
        <f t="shared" si="0"/>
        <v>変更なし</v>
      </c>
      <c r="AU88" s="6"/>
      <c r="BA88" s="24"/>
    </row>
    <row r="89" spans="2:53" s="5" customFormat="1" ht="24.75" customHeight="1">
      <c r="B89" s="906"/>
      <c r="C89" s="1133"/>
      <c r="D89" s="1133"/>
      <c r="E89" s="1133"/>
      <c r="F89" s="1133"/>
      <c r="G89" s="1133"/>
      <c r="H89" s="1133"/>
      <c r="I89" s="1213"/>
      <c r="J89" s="1214"/>
      <c r="K89" s="1214"/>
      <c r="L89" s="1214"/>
      <c r="M89" s="1215"/>
      <c r="N89" s="1198"/>
      <c r="O89" s="1199"/>
      <c r="P89" s="1200"/>
      <c r="Q89" s="818" t="s">
        <v>431</v>
      </c>
      <c r="R89" s="818"/>
      <c r="S89" s="818"/>
      <c r="T89" s="818"/>
      <c r="U89" s="818"/>
      <c r="V89" s="818"/>
      <c r="W89" s="818"/>
      <c r="X89" s="818"/>
      <c r="Y89" s="818"/>
      <c r="Z89" s="818"/>
      <c r="AA89" s="818"/>
      <c r="AB89" s="818"/>
      <c r="AC89" s="818"/>
      <c r="AD89" s="818"/>
      <c r="AE89" s="818"/>
      <c r="AF89" s="818"/>
      <c r="AG89" s="818"/>
      <c r="AH89" s="818"/>
      <c r="AI89" s="818"/>
      <c r="AJ89" s="818"/>
      <c r="AK89" s="821"/>
      <c r="AL89" s="87"/>
      <c r="AM89" s="6"/>
      <c r="AN89" s="6"/>
      <c r="AO89" s="6"/>
      <c r="AP89" s="6"/>
      <c r="AQ89" s="6"/>
      <c r="AR89" s="6"/>
      <c r="AS89" s="6"/>
      <c r="AT89" s="6" t="str">
        <f t="shared" si="0"/>
        <v>変更なし</v>
      </c>
      <c r="AU89" s="6"/>
      <c r="BA89" s="24"/>
    </row>
    <row r="90" spans="2:53" s="5" customFormat="1" ht="24.75" customHeight="1">
      <c r="B90" s="906"/>
      <c r="C90" s="1133"/>
      <c r="D90" s="1133"/>
      <c r="E90" s="1133"/>
      <c r="F90" s="1133"/>
      <c r="G90" s="1133"/>
      <c r="H90" s="1133"/>
      <c r="I90" s="1213"/>
      <c r="J90" s="1214"/>
      <c r="K90" s="1214"/>
      <c r="L90" s="1214"/>
      <c r="M90" s="1215"/>
      <c r="N90" s="1198"/>
      <c r="O90" s="1199"/>
      <c r="P90" s="1200"/>
      <c r="Q90" s="818" t="s">
        <v>431</v>
      </c>
      <c r="R90" s="818"/>
      <c r="S90" s="818"/>
      <c r="T90" s="818"/>
      <c r="U90" s="818"/>
      <c r="V90" s="818"/>
      <c r="W90" s="818"/>
      <c r="X90" s="818"/>
      <c r="Y90" s="818"/>
      <c r="Z90" s="818"/>
      <c r="AA90" s="818"/>
      <c r="AB90" s="818"/>
      <c r="AC90" s="818"/>
      <c r="AD90" s="818"/>
      <c r="AE90" s="818"/>
      <c r="AF90" s="818"/>
      <c r="AG90" s="818"/>
      <c r="AH90" s="818"/>
      <c r="AI90" s="818"/>
      <c r="AJ90" s="818"/>
      <c r="AK90" s="821"/>
      <c r="AL90" s="87"/>
      <c r="AM90" s="6"/>
      <c r="AN90" s="6"/>
      <c r="AO90" s="6"/>
      <c r="AP90" s="6"/>
      <c r="AQ90" s="6"/>
      <c r="AR90" s="6"/>
      <c r="AS90" s="6"/>
      <c r="AT90" s="6" t="str">
        <f t="shared" si="0"/>
        <v>変更なし</v>
      </c>
      <c r="AU90" s="6"/>
      <c r="BA90" s="24"/>
    </row>
    <row r="91" spans="2:53" s="5" customFormat="1" ht="24.75" customHeight="1">
      <c r="B91" s="906"/>
      <c r="C91" s="1133"/>
      <c r="D91" s="1133"/>
      <c r="E91" s="1133"/>
      <c r="F91" s="1133"/>
      <c r="G91" s="1133"/>
      <c r="H91" s="1133"/>
      <c r="I91" s="1213"/>
      <c r="J91" s="1214"/>
      <c r="K91" s="1214"/>
      <c r="L91" s="1214"/>
      <c r="M91" s="1215"/>
      <c r="N91" s="1198"/>
      <c r="O91" s="1199"/>
      <c r="P91" s="1200"/>
      <c r="Q91" s="818" t="s">
        <v>431</v>
      </c>
      <c r="R91" s="818"/>
      <c r="S91" s="818"/>
      <c r="T91" s="818"/>
      <c r="U91" s="818"/>
      <c r="V91" s="818"/>
      <c r="W91" s="818"/>
      <c r="X91" s="818"/>
      <c r="Y91" s="818"/>
      <c r="Z91" s="818"/>
      <c r="AA91" s="818"/>
      <c r="AB91" s="818"/>
      <c r="AC91" s="818"/>
      <c r="AD91" s="818"/>
      <c r="AE91" s="818"/>
      <c r="AF91" s="818"/>
      <c r="AG91" s="818"/>
      <c r="AH91" s="818"/>
      <c r="AI91" s="818"/>
      <c r="AJ91" s="818"/>
      <c r="AK91" s="821"/>
      <c r="AL91" s="87"/>
      <c r="AM91" s="6"/>
      <c r="AN91" s="6"/>
      <c r="AO91" s="6"/>
      <c r="AP91" s="6"/>
      <c r="AQ91" s="6"/>
      <c r="AR91" s="6"/>
      <c r="AS91" s="6"/>
      <c r="AT91" s="6" t="str">
        <f t="shared" si="0"/>
        <v>変更なし</v>
      </c>
      <c r="AU91" s="6"/>
      <c r="BA91" s="24"/>
    </row>
    <row r="92" spans="2:53" s="5" customFormat="1" ht="24.75" customHeight="1">
      <c r="B92" s="906"/>
      <c r="C92" s="1133"/>
      <c r="D92" s="1133"/>
      <c r="E92" s="1133"/>
      <c r="F92" s="1133"/>
      <c r="G92" s="1133"/>
      <c r="H92" s="1133"/>
      <c r="I92" s="1213"/>
      <c r="J92" s="1214"/>
      <c r="K92" s="1214"/>
      <c r="L92" s="1214"/>
      <c r="M92" s="1215"/>
      <c r="N92" s="1198"/>
      <c r="O92" s="1199"/>
      <c r="P92" s="1200"/>
      <c r="Q92" s="818" t="s">
        <v>431</v>
      </c>
      <c r="R92" s="818"/>
      <c r="S92" s="818"/>
      <c r="T92" s="818"/>
      <c r="U92" s="818"/>
      <c r="V92" s="818"/>
      <c r="W92" s="818"/>
      <c r="X92" s="818"/>
      <c r="Y92" s="818"/>
      <c r="Z92" s="818"/>
      <c r="AA92" s="818"/>
      <c r="AB92" s="818"/>
      <c r="AC92" s="818"/>
      <c r="AD92" s="818"/>
      <c r="AE92" s="818"/>
      <c r="AF92" s="818"/>
      <c r="AG92" s="818"/>
      <c r="AH92" s="818"/>
      <c r="AI92" s="818"/>
      <c r="AJ92" s="818"/>
      <c r="AK92" s="821"/>
      <c r="AL92" s="87"/>
      <c r="AM92" s="6"/>
      <c r="AN92" s="6"/>
      <c r="AO92" s="6"/>
      <c r="AP92" s="6"/>
      <c r="AQ92" s="6"/>
      <c r="AR92" s="6"/>
      <c r="AS92" s="6"/>
      <c r="AT92" s="6" t="str">
        <f t="shared" si="0"/>
        <v>変更なし</v>
      </c>
      <c r="AU92" s="6"/>
      <c r="BA92" s="24"/>
    </row>
    <row r="93" spans="2:53" s="5" customFormat="1" ht="24.75" customHeight="1">
      <c r="B93" s="906"/>
      <c r="C93" s="1133"/>
      <c r="D93" s="1133"/>
      <c r="E93" s="1133"/>
      <c r="F93" s="1133"/>
      <c r="G93" s="1133"/>
      <c r="H93" s="1133"/>
      <c r="I93" s="1213"/>
      <c r="J93" s="1214"/>
      <c r="K93" s="1214"/>
      <c r="L93" s="1214"/>
      <c r="M93" s="1215"/>
      <c r="N93" s="1198"/>
      <c r="O93" s="1199"/>
      <c r="P93" s="1200"/>
      <c r="Q93" s="818" t="s">
        <v>431</v>
      </c>
      <c r="R93" s="818"/>
      <c r="S93" s="818"/>
      <c r="T93" s="818"/>
      <c r="U93" s="818"/>
      <c r="V93" s="818"/>
      <c r="W93" s="818"/>
      <c r="X93" s="818"/>
      <c r="Y93" s="818"/>
      <c r="Z93" s="818"/>
      <c r="AA93" s="818"/>
      <c r="AB93" s="818"/>
      <c r="AC93" s="818"/>
      <c r="AD93" s="818"/>
      <c r="AE93" s="818"/>
      <c r="AF93" s="818"/>
      <c r="AG93" s="818"/>
      <c r="AH93" s="818"/>
      <c r="AI93" s="818"/>
      <c r="AJ93" s="818"/>
      <c r="AK93" s="821"/>
      <c r="AL93" s="87"/>
      <c r="AM93" s="6"/>
      <c r="AN93" s="6"/>
      <c r="AO93" s="6"/>
      <c r="AP93" s="6"/>
      <c r="AQ93" s="6"/>
      <c r="AR93" s="6"/>
      <c r="AS93" s="6"/>
      <c r="AT93" s="6" t="str">
        <f t="shared" si="0"/>
        <v>変更なし</v>
      </c>
      <c r="AU93" s="6"/>
      <c r="BA93" s="24"/>
    </row>
    <row r="94" spans="2:53" s="5" customFormat="1" ht="24.75" customHeight="1">
      <c r="B94" s="906"/>
      <c r="C94" s="1133"/>
      <c r="D94" s="1133"/>
      <c r="E94" s="1133"/>
      <c r="F94" s="1133"/>
      <c r="G94" s="1133"/>
      <c r="H94" s="1133"/>
      <c r="I94" s="1213"/>
      <c r="J94" s="1214"/>
      <c r="K94" s="1214"/>
      <c r="L94" s="1214"/>
      <c r="M94" s="1215"/>
      <c r="N94" s="1198"/>
      <c r="O94" s="1199"/>
      <c r="P94" s="1200"/>
      <c r="Q94" s="818" t="s">
        <v>431</v>
      </c>
      <c r="R94" s="818"/>
      <c r="S94" s="818"/>
      <c r="T94" s="818"/>
      <c r="U94" s="818"/>
      <c r="V94" s="818"/>
      <c r="W94" s="818"/>
      <c r="X94" s="818"/>
      <c r="Y94" s="818"/>
      <c r="Z94" s="818"/>
      <c r="AA94" s="818"/>
      <c r="AB94" s="818"/>
      <c r="AC94" s="818"/>
      <c r="AD94" s="818"/>
      <c r="AE94" s="818"/>
      <c r="AF94" s="818"/>
      <c r="AG94" s="818"/>
      <c r="AH94" s="818"/>
      <c r="AI94" s="818"/>
      <c r="AJ94" s="818"/>
      <c r="AK94" s="821"/>
      <c r="AL94" s="87"/>
      <c r="AM94" s="6"/>
      <c r="AN94" s="6"/>
      <c r="AO94" s="6"/>
      <c r="AP94" s="6"/>
      <c r="AQ94" s="6"/>
      <c r="AR94" s="6"/>
      <c r="AS94" s="6"/>
      <c r="AT94" s="6" t="str">
        <f t="shared" si="0"/>
        <v>変更なし</v>
      </c>
      <c r="AU94" s="6"/>
      <c r="BA94" s="24"/>
    </row>
    <row r="95" spans="2:53" s="5" customFormat="1" ht="24.75" customHeight="1">
      <c r="B95" s="906"/>
      <c r="C95" s="1133"/>
      <c r="D95" s="1133"/>
      <c r="E95" s="1133"/>
      <c r="F95" s="1133"/>
      <c r="G95" s="1133"/>
      <c r="H95" s="1133"/>
      <c r="I95" s="1213"/>
      <c r="J95" s="1214"/>
      <c r="K95" s="1214"/>
      <c r="L95" s="1214"/>
      <c r="M95" s="1215"/>
      <c r="N95" s="1198"/>
      <c r="O95" s="1199"/>
      <c r="P95" s="1200"/>
      <c r="Q95" s="818" t="s">
        <v>431</v>
      </c>
      <c r="R95" s="818"/>
      <c r="S95" s="818"/>
      <c r="T95" s="818"/>
      <c r="U95" s="818"/>
      <c r="V95" s="818"/>
      <c r="W95" s="818"/>
      <c r="X95" s="818"/>
      <c r="Y95" s="818"/>
      <c r="Z95" s="818"/>
      <c r="AA95" s="818"/>
      <c r="AB95" s="818"/>
      <c r="AC95" s="818"/>
      <c r="AD95" s="818"/>
      <c r="AE95" s="818"/>
      <c r="AF95" s="818"/>
      <c r="AG95" s="818"/>
      <c r="AH95" s="818"/>
      <c r="AI95" s="818"/>
      <c r="AJ95" s="818"/>
      <c r="AK95" s="821"/>
      <c r="AL95" s="87"/>
      <c r="AM95" s="6"/>
      <c r="AN95" s="6"/>
      <c r="AO95" s="6"/>
      <c r="AP95" s="6"/>
      <c r="AQ95" s="6"/>
      <c r="AR95" s="6"/>
      <c r="AS95" s="6"/>
      <c r="AT95" s="6" t="str">
        <f t="shared" si="0"/>
        <v>変更なし</v>
      </c>
      <c r="AU95" s="6"/>
      <c r="BA95" s="24"/>
    </row>
    <row r="96" spans="2:53" s="5" customFormat="1" ht="24.75" customHeight="1">
      <c r="B96" s="906"/>
      <c r="C96" s="1133"/>
      <c r="D96" s="1133"/>
      <c r="E96" s="1133"/>
      <c r="F96" s="1133"/>
      <c r="G96" s="1133"/>
      <c r="H96" s="1133"/>
      <c r="I96" s="1213"/>
      <c r="J96" s="1214"/>
      <c r="K96" s="1214"/>
      <c r="L96" s="1214"/>
      <c r="M96" s="1215"/>
      <c r="N96" s="1198"/>
      <c r="O96" s="1199"/>
      <c r="P96" s="1200"/>
      <c r="Q96" s="818" t="s">
        <v>431</v>
      </c>
      <c r="R96" s="818"/>
      <c r="S96" s="818"/>
      <c r="T96" s="818"/>
      <c r="U96" s="818"/>
      <c r="V96" s="818"/>
      <c r="W96" s="818"/>
      <c r="X96" s="818"/>
      <c r="Y96" s="818"/>
      <c r="Z96" s="818"/>
      <c r="AA96" s="818"/>
      <c r="AB96" s="818"/>
      <c r="AC96" s="818"/>
      <c r="AD96" s="818"/>
      <c r="AE96" s="818"/>
      <c r="AF96" s="818"/>
      <c r="AG96" s="818"/>
      <c r="AH96" s="818"/>
      <c r="AI96" s="818"/>
      <c r="AJ96" s="818"/>
      <c r="AK96" s="821"/>
      <c r="AL96" s="87"/>
      <c r="AM96" s="6"/>
      <c r="AN96" s="6"/>
      <c r="AO96" s="6"/>
      <c r="AP96" s="6"/>
      <c r="AQ96" s="6"/>
      <c r="AR96" s="6"/>
      <c r="AS96" s="6"/>
      <c r="AT96" s="6" t="str">
        <f t="shared" si="0"/>
        <v>変更なし</v>
      </c>
      <c r="AU96" s="6"/>
      <c r="BA96" s="24"/>
    </row>
    <row r="97" spans="2:53" s="5" customFormat="1" ht="24.75" customHeight="1" thickBot="1">
      <c r="B97" s="906"/>
      <c r="C97" s="1133"/>
      <c r="D97" s="1133"/>
      <c r="E97" s="1133"/>
      <c r="F97" s="1133"/>
      <c r="G97" s="1133"/>
      <c r="H97" s="1133"/>
      <c r="I97" s="1216"/>
      <c r="J97" s="1217"/>
      <c r="K97" s="1217"/>
      <c r="L97" s="1217"/>
      <c r="M97" s="1218"/>
      <c r="N97" s="895"/>
      <c r="O97" s="896"/>
      <c r="P97" s="897"/>
      <c r="Q97" s="818" t="s">
        <v>431</v>
      </c>
      <c r="R97" s="818"/>
      <c r="S97" s="818"/>
      <c r="T97" s="818"/>
      <c r="U97" s="818"/>
      <c r="V97" s="818"/>
      <c r="W97" s="818"/>
      <c r="X97" s="818"/>
      <c r="Y97" s="818"/>
      <c r="Z97" s="818"/>
      <c r="AA97" s="818"/>
      <c r="AB97" s="818"/>
      <c r="AC97" s="818"/>
      <c r="AD97" s="818"/>
      <c r="AE97" s="818"/>
      <c r="AF97" s="818"/>
      <c r="AG97" s="818"/>
      <c r="AH97" s="818"/>
      <c r="AI97" s="818"/>
      <c r="AJ97" s="818"/>
      <c r="AK97" s="821"/>
      <c r="AL97" s="87"/>
      <c r="AM97" s="6"/>
      <c r="AN97" s="6"/>
      <c r="AO97" s="6"/>
      <c r="AP97" s="6"/>
      <c r="AQ97" s="6"/>
      <c r="AR97" s="6"/>
      <c r="AS97" s="6"/>
      <c r="AT97" s="6" t="str">
        <f t="shared" si="0"/>
        <v>変更なし</v>
      </c>
      <c r="AU97" s="6"/>
      <c r="BA97" s="24"/>
    </row>
    <row r="98" spans="2:53" s="81" customFormat="1" ht="12" customHeight="1">
      <c r="B98" s="246" t="s">
        <v>435</v>
      </c>
      <c r="C98" s="1075" t="s">
        <v>436</v>
      </c>
      <c r="D98" s="1075"/>
      <c r="E98" s="1075"/>
      <c r="F98" s="1075"/>
      <c r="G98" s="1075"/>
      <c r="H98" s="1075"/>
      <c r="I98" s="1075"/>
      <c r="J98" s="1075"/>
      <c r="K98" s="1075"/>
      <c r="L98" s="1075"/>
      <c r="M98" s="1075"/>
      <c r="N98" s="1075"/>
      <c r="O98" s="1075"/>
      <c r="P98" s="1075"/>
      <c r="Q98" s="1075"/>
      <c r="R98" s="1075"/>
      <c r="S98" s="1075"/>
      <c r="T98" s="1075"/>
      <c r="U98" s="1075"/>
      <c r="V98" s="1075"/>
      <c r="W98" s="1075"/>
      <c r="X98" s="1075"/>
      <c r="Y98" s="1075"/>
      <c r="Z98" s="1075"/>
      <c r="AA98" s="1075"/>
      <c r="AB98" s="1075"/>
      <c r="AC98" s="1075"/>
      <c r="AD98" s="1075"/>
      <c r="AE98" s="1075"/>
      <c r="AF98" s="1075"/>
      <c r="AG98" s="1075"/>
      <c r="AH98" s="1075"/>
      <c r="AI98" s="1075"/>
      <c r="AJ98" s="1075"/>
      <c r="AK98" s="1075"/>
      <c r="AN98" s="83"/>
      <c r="AO98" s="83"/>
      <c r="AP98" s="83"/>
      <c r="AQ98" s="83"/>
      <c r="AR98" s="83"/>
      <c r="AS98" s="83"/>
      <c r="AT98" s="83"/>
      <c r="AU98" s="83"/>
      <c r="AV98" s="83"/>
      <c r="AW98" s="83"/>
      <c r="AX98" s="83"/>
      <c r="AY98" s="83"/>
      <c r="AZ98" s="83"/>
    </row>
    <row r="99" spans="2:53" s="81" customFormat="1" ht="12" customHeight="1">
      <c r="B99" s="152" t="s">
        <v>437</v>
      </c>
      <c r="C99" s="1080" t="s">
        <v>339</v>
      </c>
      <c r="D99" s="1080"/>
      <c r="E99" s="1080"/>
      <c r="F99" s="1080"/>
      <c r="G99" s="1080"/>
      <c r="H99" s="1080"/>
      <c r="I99" s="1080"/>
      <c r="J99" s="1080"/>
      <c r="K99" s="1080"/>
      <c r="L99" s="1080"/>
      <c r="M99" s="1080"/>
      <c r="N99" s="1080"/>
      <c r="O99" s="1080"/>
      <c r="P99" s="1080"/>
      <c r="Q99" s="1080"/>
      <c r="R99" s="1080"/>
      <c r="S99" s="1080"/>
      <c r="T99" s="1080"/>
      <c r="U99" s="1080"/>
      <c r="V99" s="1080"/>
      <c r="W99" s="1080"/>
      <c r="X99" s="1080"/>
      <c r="Y99" s="1080"/>
      <c r="Z99" s="1080"/>
      <c r="AA99" s="1080"/>
      <c r="AB99" s="1080"/>
      <c r="AC99" s="1080"/>
      <c r="AD99" s="1080"/>
      <c r="AE99" s="1080"/>
      <c r="AF99" s="1080"/>
      <c r="AG99" s="1080"/>
      <c r="AH99" s="1080"/>
      <c r="AI99" s="1080"/>
      <c r="AJ99" s="1080"/>
      <c r="AK99" s="1080"/>
      <c r="AN99" s="83"/>
      <c r="AO99" s="83"/>
      <c r="AP99" s="83"/>
      <c r="AQ99" s="83"/>
      <c r="AR99" s="83"/>
      <c r="AS99" s="83"/>
      <c r="AT99" s="83"/>
      <c r="AU99" s="83"/>
      <c r="AV99" s="83"/>
      <c r="AW99" s="83"/>
      <c r="AX99" s="83"/>
      <c r="AY99" s="83"/>
      <c r="AZ99" s="83"/>
    </row>
  </sheetData>
  <mergeCells count="203">
    <mergeCell ref="Q89:S89"/>
    <mergeCell ref="T89:AK89"/>
    <mergeCell ref="Q90:S90"/>
    <mergeCell ref="T90:AK90"/>
    <mergeCell ref="Q91:S91"/>
    <mergeCell ref="T91:AK91"/>
    <mergeCell ref="Q86:S86"/>
    <mergeCell ref="T86:AK86"/>
    <mergeCell ref="Q87:S87"/>
    <mergeCell ref="T87:AK87"/>
    <mergeCell ref="Q88:S88"/>
    <mergeCell ref="T88:AK88"/>
    <mergeCell ref="C98:AK98"/>
    <mergeCell ref="C99:AK99"/>
    <mergeCell ref="Q95:S95"/>
    <mergeCell ref="T95:AK95"/>
    <mergeCell ref="Q96:S96"/>
    <mergeCell ref="T96:AK96"/>
    <mergeCell ref="Q97:S97"/>
    <mergeCell ref="T97:AK97"/>
    <mergeCell ref="Q92:S92"/>
    <mergeCell ref="T92:AK92"/>
    <mergeCell ref="Q93:S93"/>
    <mergeCell ref="T93:AK93"/>
    <mergeCell ref="Q94:S94"/>
    <mergeCell ref="T94:AK94"/>
    <mergeCell ref="T83:AK83"/>
    <mergeCell ref="Q84:S84"/>
    <mergeCell ref="T84:AK84"/>
    <mergeCell ref="Q85:S85"/>
    <mergeCell ref="T85:AK85"/>
    <mergeCell ref="Q80:S80"/>
    <mergeCell ref="T80:AK80"/>
    <mergeCell ref="Q81:S81"/>
    <mergeCell ref="T81:AK81"/>
    <mergeCell ref="Q82:S82"/>
    <mergeCell ref="T82:AK82"/>
    <mergeCell ref="T73:AK73"/>
    <mergeCell ref="I67:M97"/>
    <mergeCell ref="N67:P97"/>
    <mergeCell ref="Q67:S67"/>
    <mergeCell ref="T67:AK67"/>
    <mergeCell ref="Q68:S68"/>
    <mergeCell ref="T68:AK68"/>
    <mergeCell ref="Q69:S69"/>
    <mergeCell ref="T69:AK69"/>
    <mergeCell ref="Q70:S70"/>
    <mergeCell ref="T70:AK70"/>
    <mergeCell ref="Q77:S77"/>
    <mergeCell ref="T77:AK77"/>
    <mergeCell ref="Q78:S78"/>
    <mergeCell ref="T78:AK78"/>
    <mergeCell ref="Q79:S79"/>
    <mergeCell ref="T79:AK79"/>
    <mergeCell ref="Q74:S74"/>
    <mergeCell ref="T74:AK74"/>
    <mergeCell ref="Q75:S75"/>
    <mergeCell ref="T75:AK75"/>
    <mergeCell ref="Q76:S76"/>
    <mergeCell ref="T76:AK76"/>
    <mergeCell ref="Q83:S83"/>
    <mergeCell ref="B59:B97"/>
    <mergeCell ref="C59:H97"/>
    <mergeCell ref="I59:M61"/>
    <mergeCell ref="N59:P61"/>
    <mergeCell ref="R59:AK59"/>
    <mergeCell ref="R60:AK60"/>
    <mergeCell ref="R61:AK61"/>
    <mergeCell ref="I62:M63"/>
    <mergeCell ref="N62:P63"/>
    <mergeCell ref="Q62:AK62"/>
    <mergeCell ref="Q63:AK63"/>
    <mergeCell ref="I64:M66"/>
    <mergeCell ref="N64:P66"/>
    <mergeCell ref="R64:X64"/>
    <mergeCell ref="Y64:AK64"/>
    <mergeCell ref="Q65:AD65"/>
    <mergeCell ref="AE65:AK65"/>
    <mergeCell ref="Q66:AD66"/>
    <mergeCell ref="AE66:AK66"/>
    <mergeCell ref="Q71:S71"/>
    <mergeCell ref="T71:AK71"/>
    <mergeCell ref="Q72:S72"/>
    <mergeCell ref="T72:AK72"/>
    <mergeCell ref="Q73:S73"/>
    <mergeCell ref="B51:B57"/>
    <mergeCell ref="C51:H57"/>
    <mergeCell ref="J51:L51"/>
    <mergeCell ref="M51:W51"/>
    <mergeCell ref="I52:I53"/>
    <mergeCell ref="K52:L52"/>
    <mergeCell ref="M52:W53"/>
    <mergeCell ref="K53:L53"/>
    <mergeCell ref="I45:I46"/>
    <mergeCell ref="K45:L45"/>
    <mergeCell ref="M45:O46"/>
    <mergeCell ref="P45:W45"/>
    <mergeCell ref="B35:B46"/>
    <mergeCell ref="I54:I55"/>
    <mergeCell ref="K54:L54"/>
    <mergeCell ref="M54:W55"/>
    <mergeCell ref="K55:L55"/>
    <mergeCell ref="I56:I57"/>
    <mergeCell ref="K56:L56"/>
    <mergeCell ref="M56:W57"/>
    <mergeCell ref="K57:L57"/>
    <mergeCell ref="C47:AK47"/>
    <mergeCell ref="C48:AK48"/>
    <mergeCell ref="X45:AD46"/>
    <mergeCell ref="AE45:AK46"/>
    <mergeCell ref="K46:L46"/>
    <mergeCell ref="Q46:W46"/>
    <mergeCell ref="I43:I44"/>
    <mergeCell ref="K43:L43"/>
    <mergeCell ref="M43:O44"/>
    <mergeCell ref="P43:W43"/>
    <mergeCell ref="X43:AD44"/>
    <mergeCell ref="AE43:AK44"/>
    <mergeCell ref="K44:L44"/>
    <mergeCell ref="Q44:W44"/>
    <mergeCell ref="Q42:W42"/>
    <mergeCell ref="I39:I40"/>
    <mergeCell ref="K39:L39"/>
    <mergeCell ref="M39:O40"/>
    <mergeCell ref="P39:W39"/>
    <mergeCell ref="X39:AD40"/>
    <mergeCell ref="AE39:AK40"/>
    <mergeCell ref="K40:L40"/>
    <mergeCell ref="Q40:W40"/>
    <mergeCell ref="I37:I38"/>
    <mergeCell ref="K37:L37"/>
    <mergeCell ref="M37:O38"/>
    <mergeCell ref="P37:W37"/>
    <mergeCell ref="X37:AD38"/>
    <mergeCell ref="AE37:AK38"/>
    <mergeCell ref="K38:L38"/>
    <mergeCell ref="Q38:W38"/>
    <mergeCell ref="C33:AK33"/>
    <mergeCell ref="C35:H46"/>
    <mergeCell ref="I35:I36"/>
    <mergeCell ref="J35:L36"/>
    <mergeCell ref="M35:O36"/>
    <mergeCell ref="P35:W35"/>
    <mergeCell ref="X35:AD36"/>
    <mergeCell ref="AE35:AK36"/>
    <mergeCell ref="P36:W36"/>
    <mergeCell ref="I41:I42"/>
    <mergeCell ref="K41:L41"/>
    <mergeCell ref="M41:O42"/>
    <mergeCell ref="P41:W41"/>
    <mergeCell ref="X41:AD42"/>
    <mergeCell ref="AE41:AK42"/>
    <mergeCell ref="K42:L42"/>
    <mergeCell ref="C24:AK24"/>
    <mergeCell ref="C25:AK25"/>
    <mergeCell ref="B27:B32"/>
    <mergeCell ref="C27:H32"/>
    <mergeCell ref="J27:P27"/>
    <mergeCell ref="Q27:W27"/>
    <mergeCell ref="X27:AD27"/>
    <mergeCell ref="J28:P28"/>
    <mergeCell ref="Q28:W28"/>
    <mergeCell ref="X28:AD28"/>
    <mergeCell ref="J31:P31"/>
    <mergeCell ref="Q31:W31"/>
    <mergeCell ref="X31:AD31"/>
    <mergeCell ref="J32:P32"/>
    <mergeCell ref="Q32:W32"/>
    <mergeCell ref="X32:AD32"/>
    <mergeCell ref="J29:P29"/>
    <mergeCell ref="Q29:W29"/>
    <mergeCell ref="X29:AD29"/>
    <mergeCell ref="J30:P30"/>
    <mergeCell ref="Q30:W30"/>
    <mergeCell ref="X30:AD30"/>
    <mergeCell ref="B20:B23"/>
    <mergeCell ref="C20:H23"/>
    <mergeCell ref="I20:J20"/>
    <mergeCell ref="K20:T20"/>
    <mergeCell ref="I21:J21"/>
    <mergeCell ref="K21:T21"/>
    <mergeCell ref="I22:J22"/>
    <mergeCell ref="K22:T22"/>
    <mergeCell ref="I23:J23"/>
    <mergeCell ref="K23:T23"/>
    <mergeCell ref="B13:B14"/>
    <mergeCell ref="C13:H13"/>
    <mergeCell ref="I13:O14"/>
    <mergeCell ref="C14:H14"/>
    <mergeCell ref="J18:Y18"/>
    <mergeCell ref="L17:Y17"/>
    <mergeCell ref="J16:Y16"/>
    <mergeCell ref="B4:J4"/>
    <mergeCell ref="L4:P4"/>
    <mergeCell ref="Q4:AJ4"/>
    <mergeCell ref="B9:B10"/>
    <mergeCell ref="C9:H10"/>
    <mergeCell ref="I9:O10"/>
    <mergeCell ref="Q9:R9"/>
    <mergeCell ref="Q10:R10"/>
    <mergeCell ref="C16:H18"/>
    <mergeCell ref="B16:B18"/>
    <mergeCell ref="C11:AK11"/>
  </mergeCells>
  <phoneticPr fontId="4"/>
  <conditionalFormatting sqref="I20:T23 I28:AD32">
    <cfRule type="expression" dxfId="153" priority="44">
      <formula>$P$10="■"</formula>
    </cfRule>
  </conditionalFormatting>
  <conditionalFormatting sqref="I20:T23">
    <cfRule type="expression" dxfId="152" priority="43">
      <formula>#REF!="■"</formula>
    </cfRule>
  </conditionalFormatting>
  <conditionalFormatting sqref="K21:T23">
    <cfRule type="expression" dxfId="151" priority="42">
      <formula>$I$20="■"</formula>
    </cfRule>
  </conditionalFormatting>
  <conditionalFormatting sqref="N62:AK86 N97:AK97">
    <cfRule type="expression" dxfId="150" priority="16">
      <formula>$Q$59="■"</formula>
    </cfRule>
  </conditionalFormatting>
  <conditionalFormatting sqref="N62:AK63">
    <cfRule type="expression" dxfId="149" priority="15">
      <formula>$Q$61="■"</formula>
    </cfRule>
  </conditionalFormatting>
  <conditionalFormatting sqref="N64:AK86 N97:AK97">
    <cfRule type="expression" dxfId="148" priority="14">
      <formula>$Q$60="■"</formula>
    </cfRule>
  </conditionalFormatting>
  <conditionalFormatting sqref="N59:P86 N97:P97">
    <cfRule type="expression" dxfId="147" priority="45">
      <formula>$AS$61</formula>
    </cfRule>
  </conditionalFormatting>
  <conditionalFormatting sqref="Q65:AK66">
    <cfRule type="expression" dxfId="146" priority="12">
      <formula>$Q$64="■"</formula>
    </cfRule>
  </conditionalFormatting>
  <conditionalFormatting sqref="N87:AK96">
    <cfRule type="expression" dxfId="145" priority="9">
      <formula>$Q$59="■"</formula>
    </cfRule>
  </conditionalFormatting>
  <conditionalFormatting sqref="N87:AK96">
    <cfRule type="expression" dxfId="144" priority="8">
      <formula>$Q$60="■"</formula>
    </cfRule>
  </conditionalFormatting>
  <conditionalFormatting sqref="N87:P96">
    <cfRule type="expression" dxfId="143" priority="10">
      <formula>$AS$61</formula>
    </cfRule>
  </conditionalFormatting>
  <conditionalFormatting sqref="P38 P40 P42 P44 P46">
    <cfRule type="expression" dxfId="142" priority="175">
      <formula>$M37=$AO$36</formula>
    </cfRule>
    <cfRule type="expression" dxfId="141" priority="176">
      <formula>$M37=$AN$36</formula>
    </cfRule>
  </conditionalFormatting>
  <conditionalFormatting sqref="Q38:W38 Q40:W40 Q42:W42 Q44:W44 Q46:W46">
    <cfRule type="expression" dxfId="140" priority="185">
      <formula>$M37=$AO$36</formula>
    </cfRule>
    <cfRule type="expression" dxfId="139" priority="186">
      <formula>$M37=$AN$36</formula>
    </cfRule>
  </conditionalFormatting>
  <conditionalFormatting sqref="Y64:AK64">
    <cfRule type="expression" dxfId="138" priority="195">
      <formula>AND($AS$60,$Q$64="□")</formula>
    </cfRule>
  </conditionalFormatting>
  <conditionalFormatting sqref="Q59:AK97">
    <cfRule type="expression" dxfId="137" priority="196">
      <formula>AND($AS$60,NOT($AS$61),$AT59=$AR$59)</formula>
    </cfRule>
  </conditionalFormatting>
  <conditionalFormatting sqref="I17:Y17">
    <cfRule type="expression" dxfId="136" priority="2">
      <formula>$I$16="■"</formula>
    </cfRule>
  </conditionalFormatting>
  <conditionalFormatting sqref="L17:Y17">
    <cfRule type="expression" dxfId="135" priority="1">
      <formula>AND($I$16="■",$K$17="□")</formula>
    </cfRule>
  </conditionalFormatting>
  <dataValidations count="10">
    <dataValidation type="list" allowBlank="1" showInputMessage="1" showErrorMessage="1" sqref="Q64" xr:uid="{00000000-0002-0000-0400-000000000000}">
      <formula1>$AN$64:$AO$64</formula1>
    </dataValidation>
    <dataValidation type="list" allowBlank="1" showInputMessage="1" showErrorMessage="1" sqref="Y64:AK64" xr:uid="{00000000-0002-0000-0400-000001000000}">
      <formula1>$AV$63:$AV$70</formula1>
    </dataValidation>
    <dataValidation type="list" allowBlank="1" showInputMessage="1" showErrorMessage="1" sqref="Q68:S97" xr:uid="{00000000-0002-0000-0400-000002000000}">
      <formula1>$AN$68:$AP$68</formula1>
    </dataValidation>
    <dataValidation type="list" allowBlank="1" showInputMessage="1" showErrorMessage="1" sqref="N59:P68" xr:uid="{00000000-0002-0000-0400-000003000000}">
      <formula1>$AQ$59:$AR$59</formula1>
    </dataValidation>
    <dataValidation type="list" allowBlank="1" showInputMessage="1" showErrorMessage="1" sqref="I20:J20" xr:uid="{00000000-0002-0000-0400-000004000000}">
      <formula1>$AN$20:$AO$20</formula1>
    </dataValidation>
    <dataValidation type="list" allowBlank="1" showInputMessage="1" showErrorMessage="1" sqref="M37:O46" xr:uid="{00000000-0002-0000-0400-000005000000}">
      <formula1>$AN$36:$AO$36</formula1>
    </dataValidation>
    <dataValidation type="list" allowBlank="1" showInputMessage="1" showErrorMessage="1" sqref="P9:P10 Q59:Q61 J37:J46 J52:J57" xr:uid="{00000000-0002-0000-0400-000006000000}">
      <formula1>$AN9:$AO9</formula1>
    </dataValidation>
    <dataValidation type="list" allowBlank="1" showInputMessage="1" showErrorMessage="1" sqref="I16" xr:uid="{00000000-0002-0000-0400-000007000000}">
      <formula1>$AN$16:$AO$16</formula1>
    </dataValidation>
    <dataValidation type="list" allowBlank="1" showInputMessage="1" showErrorMessage="1" sqref="K17" xr:uid="{00000000-0002-0000-0400-000008000000}">
      <formula1>$AN$17:$AO$17</formula1>
    </dataValidation>
    <dataValidation type="list" allowBlank="1" showInputMessage="1" showErrorMessage="1" sqref="I18" xr:uid="{00000000-0002-0000-0400-000009000000}">
      <formula1>$AN$18:$AO$18</formula1>
    </dataValidation>
  </dataValidations>
  <pageMargins left="0" right="0" top="0.19685039370078741" bottom="0" header="0.31496062992125984" footer="0.31496062992125984"/>
  <pageSetup paperSize="9" scale="73" fitToHeight="0" orientation="portrait" r:id="rId1"/>
  <headerFooter>
    <oddFooter>&amp;C&amp;D_&amp;T　&amp;F　&amp;P/&amp;N</oddFooter>
  </headerFooter>
  <rowBreaks count="1" manualBreakCount="1">
    <brk id="49" max="37" man="1"/>
  </rowBreaks>
  <colBreaks count="1" manualBreakCount="1">
    <brk id="5" max="68" man="1"/>
  </colBreaks>
  <drawing r:id="rId2"/>
  <extLst>
    <ext xmlns:x14="http://schemas.microsoft.com/office/spreadsheetml/2009/9/main" uri="{78C0D931-6437-407d-A8EE-F0AAD7539E65}">
      <x14:conditionalFormattings>
        <x14:conditionalFormatting xmlns:xm="http://schemas.microsoft.com/office/excel/2006/main">
          <x14:cfRule type="expression" priority="4" id="{3F00FC79-2AC9-4474-BAFE-656DBE7A4D38}">
            <xm:f>COUNTIF('【選択必須】サービス個別(ATI接続)'!$I$9:$I$16,"■")&gt;0</xm:f>
            <x14:dxf>
              <fill>
                <patternFill>
                  <bgColor theme="0" tint="-0.14996795556505021"/>
                </patternFill>
              </fill>
            </x14:dxf>
          </x14:cfRule>
          <xm:sqref>A1:AL15 A19:AL100 A17:L17 AC17:AL17 A18:J18 Z18:AL18 A16:J16 Z16:AL16</xm:sqref>
        </x14:conditionalFormatting>
        <x14:conditionalFormatting xmlns:xm="http://schemas.microsoft.com/office/excel/2006/main">
          <x14:cfRule type="expression" priority="283" id="{2ADEDE6E-193A-47C6-A2F7-381FEC3945D3}">
            <xm:f>OR(COUNTIF('【選択必須】サービス個別(Wide接続) ①～⑪'!$F$10:$F$14,"■")&gt;0,COUNTIF('【選択必須】サービス個別(Wide接続) ①～⑪'!$F$16:$F$17,"■")&gt;0)</xm:f>
            <x14:dxf>
              <fill>
                <patternFill>
                  <bgColor theme="0" tint="-0.14996795556505021"/>
                </patternFill>
              </fill>
            </x14:dxf>
          </x14:cfRule>
          <xm:sqref>P9:R10 I20:T23</xm:sqref>
        </x14:conditionalFormatting>
        <x14:conditionalFormatting xmlns:xm="http://schemas.microsoft.com/office/excel/2006/main">
          <x14:cfRule type="expression" priority="285" id="{70CD6D71-4AD9-46D8-A258-2613A083C065}">
            <xm:f>OR('【選択必須】サービス個別(Wide接続) ①～⑪'!$F$13="■",AND('【選択必須】サービス個別(Wide接続) ①～⑪'!$F$11="■",'【選択必須】サービス個別(Wide接続) ①～⑪'!$F$12&lt;&gt;"■"))</xm:f>
            <x14:dxf>
              <fill>
                <patternFill>
                  <bgColor theme="0" tint="-0.14996795556505021"/>
                </patternFill>
              </fill>
            </x14:dxf>
          </x14:cfRule>
          <xm:sqref>I13:O14</xm:sqref>
        </x14:conditionalFormatting>
        <x14:conditionalFormatting xmlns:xm="http://schemas.microsoft.com/office/excel/2006/main">
          <x14:cfRule type="expression" priority="286" id="{B6039506-2FC8-4788-90AD-CF1DB6AF8F68}">
            <xm:f>OR(COUNTIF('【選択必須】サービス個別(Wide接続) ①～⑪'!$F$11:$F$14,"■")&gt;0,COUNTIF('【選択必須】サービス個別(Wide接続) ①～⑪'!$F$16:$F$17,"■")&gt;0)</xm:f>
            <x14:dxf>
              <fill>
                <patternFill>
                  <bgColor theme="0" tint="-0.14996795556505021"/>
                </patternFill>
              </fill>
            </x14:dxf>
          </x14:cfRule>
          <xm:sqref>I28:AD32</xm:sqref>
        </x14:conditionalFormatting>
        <x14:conditionalFormatting xmlns:xm="http://schemas.microsoft.com/office/excel/2006/main">
          <x14:cfRule type="expression" priority="287" id="{2521D0A2-D6C0-4999-9A61-0481C7AF19C5}">
            <xm:f>OR(AND('【選択必須】サービス個別(Wide接続) ①～⑪'!$F$11="■",'【選択必須】サービス個別(Wide接続) ①～⑪'!$F$12&lt;&gt;"■"),COUNTIF('【選択必須】サービス個別(Wide接続) ①～⑪'!$F$13:$F$14,"■")&gt;0,'【選択必須】サービス個別(Wide接続) ①～⑪'!$F$17="■")</xm:f>
            <x14:dxf>
              <fill>
                <patternFill>
                  <bgColor theme="0" tint="-0.14996795556505021"/>
                </patternFill>
              </fill>
            </x14:dxf>
          </x14:cfRule>
          <xm:sqref>I37:AK46</xm:sqref>
        </x14:conditionalFormatting>
        <x14:conditionalFormatting xmlns:xm="http://schemas.microsoft.com/office/excel/2006/main">
          <x14:cfRule type="expression" priority="288" id="{58960FED-63E2-43A2-B9C4-70E72DD02859}">
            <xm:f>OR('【選択必須】サービス個別(Wide接続) ①～⑪'!$F$13="■",'【選択必須】サービス個別(Wide接続) ①～⑪'!$F$14="■",'【選択必須】サービス個別(Wide接続) ①～⑪'!$F$17="■",AND('【選択必須】サービス個別(Wide接続) ①～⑪'!$F$11="■",'【選択必須】サービス個別(Wide接続) ①～⑪'!$F$12&lt;&gt;"■"))</xm:f>
            <x14:dxf>
              <fill>
                <patternFill>
                  <bgColor theme="0" tint="-0.14996795556505021"/>
                </patternFill>
              </fill>
            </x14:dxf>
          </x14:cfRule>
          <xm:sqref>N59:AK97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9" tint="0.79998168889431442"/>
    <pageSetUpPr fitToPage="1"/>
  </sheetPr>
  <dimension ref="B1:AU71"/>
  <sheetViews>
    <sheetView showGridLines="0" view="pageBreakPreview" zoomScale="85" zoomScaleNormal="85" zoomScaleSheetLayoutView="85" workbookViewId="0">
      <selection activeCell="C4" sqref="C4:AJ4"/>
    </sheetView>
  </sheetViews>
  <sheetFormatPr defaultColWidth="3.6328125" defaultRowHeight="17.25" customHeight="1"/>
  <cols>
    <col min="1" max="16384" width="3.6328125" style="247"/>
  </cols>
  <sheetData>
    <row r="1" spans="2:47" ht="9.75" customHeight="1"/>
    <row r="2" spans="2:47" ht="16.5" customHeight="1">
      <c r="B2" s="177" t="s">
        <v>438</v>
      </c>
    </row>
    <row r="3" spans="2:47" ht="9.75" customHeight="1"/>
    <row r="4" spans="2:47" s="5" customFormat="1" ht="30.75" customHeight="1">
      <c r="B4" s="12" t="s">
        <v>439</v>
      </c>
      <c r="C4" s="982" t="s">
        <v>440</v>
      </c>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12" t="s">
        <v>441</v>
      </c>
      <c r="AL4" s="6"/>
      <c r="AM4" s="6"/>
      <c r="AO4" s="6"/>
      <c r="AP4" s="6"/>
      <c r="AQ4" s="6"/>
      <c r="AR4" s="6"/>
      <c r="AT4" s="6"/>
      <c r="AU4" s="6"/>
    </row>
    <row r="5" spans="2:47" ht="9.75" customHeight="1"/>
    <row r="6" spans="2:47" ht="12" customHeight="1">
      <c r="AK6" s="11" t="str">
        <f>'【選択必須】サービス個別(Wide接続) ①～⑪'!AK6</f>
        <v>2022/4/1　Ver2.8</v>
      </c>
    </row>
    <row r="7" spans="2:47" ht="17.25" customHeight="1">
      <c r="B7" s="248" t="s">
        <v>442</v>
      </c>
      <c r="AK7" s="11"/>
    </row>
    <row r="8" spans="2:47" ht="17.25" customHeight="1">
      <c r="C8" s="1223" t="s">
        <v>443</v>
      </c>
      <c r="D8" s="1223"/>
      <c r="E8" s="1223"/>
      <c r="F8" s="247" t="s">
        <v>444</v>
      </c>
      <c r="AK8" s="11"/>
    </row>
    <row r="9" spans="2:47" ht="17.25" customHeight="1">
      <c r="C9" s="1223" t="s">
        <v>445</v>
      </c>
      <c r="D9" s="1223"/>
      <c r="E9" s="1223"/>
      <c r="F9" s="247" t="s">
        <v>446</v>
      </c>
      <c r="AK9" s="11"/>
    </row>
    <row r="10" spans="2:47" ht="17.25" customHeight="1">
      <c r="C10" s="247" t="s">
        <v>447</v>
      </c>
      <c r="AK10" s="11"/>
    </row>
    <row r="11" spans="2:47" ht="17.25" customHeight="1">
      <c r="AK11" s="11"/>
    </row>
    <row r="12" spans="2:47" ht="17.25" customHeight="1">
      <c r="B12" s="248" t="s">
        <v>448</v>
      </c>
    </row>
    <row r="48" spans="3:37" ht="17.25" customHeight="1">
      <c r="C48" s="249" t="s">
        <v>449</v>
      </c>
      <c r="D48" s="1224" t="s">
        <v>450</v>
      </c>
      <c r="E48" s="1224"/>
      <c r="F48" s="1224"/>
      <c r="G48" s="1224"/>
      <c r="H48" s="1224"/>
      <c r="I48" s="1224"/>
      <c r="J48" s="1224"/>
      <c r="K48" s="1224"/>
      <c r="L48" s="1224"/>
      <c r="M48" s="1224"/>
      <c r="N48" s="1224"/>
      <c r="O48" s="1225" t="s">
        <v>451</v>
      </c>
      <c r="P48" s="1226"/>
      <c r="Q48" s="1226"/>
      <c r="R48" s="1226"/>
      <c r="S48" s="1226"/>
      <c r="T48" s="1226"/>
      <c r="U48" s="1226"/>
      <c r="V48" s="1226"/>
      <c r="W48" s="1226"/>
      <c r="X48" s="1226"/>
      <c r="Y48" s="1226"/>
      <c r="Z48" s="1226"/>
      <c r="AA48" s="1226"/>
      <c r="AB48" s="1226"/>
      <c r="AC48" s="1226"/>
      <c r="AD48" s="1226"/>
      <c r="AE48" s="1226"/>
      <c r="AF48" s="1226"/>
      <c r="AG48" s="1226"/>
      <c r="AH48" s="1226"/>
      <c r="AI48" s="1226"/>
      <c r="AJ48" s="1226"/>
      <c r="AK48" s="1227"/>
    </row>
    <row r="49" spans="3:37" ht="17.25" customHeight="1">
      <c r="C49" s="250" t="s">
        <v>452</v>
      </c>
      <c r="D49" s="1220" t="s">
        <v>453</v>
      </c>
      <c r="E49" s="1220"/>
      <c r="F49" s="1220"/>
      <c r="G49" s="1220"/>
      <c r="H49" s="1220"/>
      <c r="I49" s="1220"/>
      <c r="J49" s="1220"/>
      <c r="K49" s="1220"/>
      <c r="L49" s="1220"/>
      <c r="M49" s="1220"/>
      <c r="N49" s="1220"/>
      <c r="O49" s="1221" t="s">
        <v>454</v>
      </c>
      <c r="P49" s="808"/>
      <c r="Q49" s="808"/>
      <c r="R49" s="808"/>
      <c r="S49" s="808"/>
      <c r="T49" s="808"/>
      <c r="U49" s="808"/>
      <c r="V49" s="808"/>
      <c r="W49" s="808"/>
      <c r="X49" s="808"/>
      <c r="Y49" s="808"/>
      <c r="Z49" s="808"/>
      <c r="AA49" s="808"/>
      <c r="AB49" s="808"/>
      <c r="AC49" s="808"/>
      <c r="AD49" s="808"/>
      <c r="AE49" s="808"/>
      <c r="AF49" s="808"/>
      <c r="AG49" s="808"/>
      <c r="AH49" s="808"/>
      <c r="AI49" s="808"/>
      <c r="AJ49" s="808"/>
      <c r="AK49" s="1222"/>
    </row>
    <row r="50" spans="3:37" ht="17.25" customHeight="1">
      <c r="C50" s="250" t="s">
        <v>455</v>
      </c>
      <c r="D50" s="1220" t="s">
        <v>456</v>
      </c>
      <c r="E50" s="1220"/>
      <c r="F50" s="1220"/>
      <c r="G50" s="1220"/>
      <c r="H50" s="1220"/>
      <c r="I50" s="1220"/>
      <c r="J50" s="1220"/>
      <c r="K50" s="1220"/>
      <c r="L50" s="1220"/>
      <c r="M50" s="1220"/>
      <c r="N50" s="1220"/>
      <c r="O50" s="1221" t="s">
        <v>457</v>
      </c>
      <c r="P50" s="808"/>
      <c r="Q50" s="808"/>
      <c r="R50" s="808"/>
      <c r="S50" s="808"/>
      <c r="T50" s="808"/>
      <c r="U50" s="808"/>
      <c r="V50" s="808"/>
      <c r="W50" s="808"/>
      <c r="X50" s="808"/>
      <c r="Y50" s="808"/>
      <c r="Z50" s="808"/>
      <c r="AA50" s="808"/>
      <c r="AB50" s="808"/>
      <c r="AC50" s="808"/>
      <c r="AD50" s="808"/>
      <c r="AE50" s="808"/>
      <c r="AF50" s="808"/>
      <c r="AG50" s="808"/>
      <c r="AH50" s="808"/>
      <c r="AI50" s="808"/>
      <c r="AJ50" s="808"/>
      <c r="AK50" s="1222"/>
    </row>
    <row r="51" spans="3:37" ht="17.25" customHeight="1">
      <c r="C51" s="1228" t="s">
        <v>458</v>
      </c>
      <c r="D51" s="1230" t="s">
        <v>459</v>
      </c>
      <c r="E51" s="1231"/>
      <c r="F51" s="1231"/>
      <c r="G51" s="1231"/>
      <c r="H51" s="1231"/>
      <c r="I51" s="1231"/>
      <c r="J51" s="1231"/>
      <c r="K51" s="1231"/>
      <c r="L51" s="1231"/>
      <c r="M51" s="1231"/>
      <c r="N51" s="1232"/>
      <c r="O51" s="1230" t="s">
        <v>460</v>
      </c>
      <c r="P51" s="1231"/>
      <c r="Q51" s="1231"/>
      <c r="R51" s="1231"/>
      <c r="S51" s="1231"/>
      <c r="T51" s="1231"/>
      <c r="U51" s="1231"/>
      <c r="V51" s="1231"/>
      <c r="W51" s="1231"/>
      <c r="X51" s="1231"/>
      <c r="Y51" s="1231"/>
      <c r="Z51" s="1231"/>
      <c r="AA51" s="1231"/>
      <c r="AB51" s="1231"/>
      <c r="AC51" s="1231"/>
      <c r="AD51" s="1231"/>
      <c r="AE51" s="1231"/>
      <c r="AF51" s="1231"/>
      <c r="AG51" s="1231"/>
      <c r="AH51" s="1231"/>
      <c r="AI51" s="1231"/>
      <c r="AJ51" s="1231"/>
      <c r="AK51" s="1232"/>
    </row>
    <row r="52" spans="3:37" ht="17.25" customHeight="1">
      <c r="C52" s="1229"/>
      <c r="D52" s="1233"/>
      <c r="E52" s="1234"/>
      <c r="F52" s="1234"/>
      <c r="G52" s="1234"/>
      <c r="H52" s="1234"/>
      <c r="I52" s="1234"/>
      <c r="J52" s="1234"/>
      <c r="K52" s="1234"/>
      <c r="L52" s="1234"/>
      <c r="M52" s="1234"/>
      <c r="N52" s="1235"/>
      <c r="O52" s="1233" t="s">
        <v>461</v>
      </c>
      <c r="P52" s="1234"/>
      <c r="Q52" s="1234"/>
      <c r="R52" s="1234"/>
      <c r="S52" s="1234"/>
      <c r="T52" s="1234"/>
      <c r="U52" s="1234"/>
      <c r="V52" s="1234"/>
      <c r="W52" s="1234"/>
      <c r="X52" s="1234"/>
      <c r="Y52" s="1234"/>
      <c r="Z52" s="1234"/>
      <c r="AA52" s="1234"/>
      <c r="AB52" s="1234"/>
      <c r="AC52" s="1234"/>
      <c r="AD52" s="1234"/>
      <c r="AE52" s="1234"/>
      <c r="AF52" s="1234"/>
      <c r="AG52" s="1234"/>
      <c r="AH52" s="1234"/>
      <c r="AI52" s="1234"/>
      <c r="AJ52" s="1234"/>
      <c r="AK52" s="1235"/>
    </row>
    <row r="53" spans="3:37" ht="17.25" customHeight="1">
      <c r="C53" s="1228" t="s">
        <v>462</v>
      </c>
      <c r="D53" s="1230" t="s">
        <v>463</v>
      </c>
      <c r="E53" s="1231"/>
      <c r="F53" s="1231"/>
      <c r="G53" s="1231"/>
      <c r="H53" s="1231"/>
      <c r="I53" s="1231"/>
      <c r="J53" s="1231"/>
      <c r="K53" s="1231"/>
      <c r="L53" s="1231"/>
      <c r="M53" s="1231"/>
      <c r="N53" s="1232"/>
      <c r="O53" s="1230" t="s">
        <v>464</v>
      </c>
      <c r="P53" s="1231"/>
      <c r="Q53" s="1231"/>
      <c r="R53" s="1231"/>
      <c r="S53" s="1231"/>
      <c r="T53" s="1231"/>
      <c r="U53" s="1231"/>
      <c r="V53" s="1231"/>
      <c r="W53" s="1231"/>
      <c r="X53" s="1231"/>
      <c r="Y53" s="1231"/>
      <c r="Z53" s="1231"/>
      <c r="AA53" s="1231"/>
      <c r="AB53" s="1231"/>
      <c r="AC53" s="1231"/>
      <c r="AD53" s="1231"/>
      <c r="AE53" s="1231"/>
      <c r="AF53" s="1231"/>
      <c r="AG53" s="1231"/>
      <c r="AH53" s="1231"/>
      <c r="AI53" s="1231"/>
      <c r="AJ53" s="1231"/>
      <c r="AK53" s="1232"/>
    </row>
    <row r="54" spans="3:37" ht="17.25" customHeight="1">
      <c r="C54" s="1236"/>
      <c r="D54" s="1237"/>
      <c r="E54" s="1238"/>
      <c r="F54" s="1238"/>
      <c r="G54" s="1238"/>
      <c r="H54" s="1238"/>
      <c r="I54" s="1238"/>
      <c r="J54" s="1238"/>
      <c r="K54" s="1238"/>
      <c r="L54" s="1238"/>
      <c r="M54" s="1238"/>
      <c r="N54" s="1239"/>
      <c r="O54" s="1237" t="s">
        <v>465</v>
      </c>
      <c r="P54" s="1238"/>
      <c r="Q54" s="1238"/>
      <c r="R54" s="1238"/>
      <c r="S54" s="1238"/>
      <c r="T54" s="1238"/>
      <c r="U54" s="1238"/>
      <c r="V54" s="1238"/>
      <c r="W54" s="1238"/>
      <c r="X54" s="1238"/>
      <c r="Y54" s="1238"/>
      <c r="Z54" s="1238"/>
      <c r="AA54" s="1238"/>
      <c r="AB54" s="1238"/>
      <c r="AC54" s="1238"/>
      <c r="AD54" s="1238"/>
      <c r="AE54" s="1238"/>
      <c r="AF54" s="1238"/>
      <c r="AG54" s="1238"/>
      <c r="AH54" s="1238"/>
      <c r="AI54" s="1238"/>
      <c r="AJ54" s="1238"/>
      <c r="AK54" s="1239"/>
    </row>
    <row r="55" spans="3:37" ht="17.25" customHeight="1">
      <c r="C55" s="1229"/>
      <c r="D55" s="1233"/>
      <c r="E55" s="1234"/>
      <c r="F55" s="1234"/>
      <c r="G55" s="1234"/>
      <c r="H55" s="1234"/>
      <c r="I55" s="1234"/>
      <c r="J55" s="1234"/>
      <c r="K55" s="1234"/>
      <c r="L55" s="1234"/>
      <c r="M55" s="1234"/>
      <c r="N55" s="1235"/>
      <c r="O55" s="1233" t="s">
        <v>466</v>
      </c>
      <c r="P55" s="1234"/>
      <c r="Q55" s="1234"/>
      <c r="R55" s="1234"/>
      <c r="S55" s="1234"/>
      <c r="T55" s="1234"/>
      <c r="U55" s="1234"/>
      <c r="V55" s="1234"/>
      <c r="W55" s="1234"/>
      <c r="X55" s="1234"/>
      <c r="Y55" s="1234"/>
      <c r="Z55" s="1234"/>
      <c r="AA55" s="1234"/>
      <c r="AB55" s="1234"/>
      <c r="AC55" s="1234"/>
      <c r="AD55" s="1234"/>
      <c r="AE55" s="1234"/>
      <c r="AF55" s="1234"/>
      <c r="AG55" s="1234"/>
      <c r="AH55" s="1234"/>
      <c r="AI55" s="1234"/>
      <c r="AJ55" s="1234"/>
      <c r="AK55" s="1235"/>
    </row>
    <row r="56" spans="3:37" ht="17.25" customHeight="1">
      <c r="C56" s="1228" t="s">
        <v>606</v>
      </c>
      <c r="D56" s="1230" t="s">
        <v>617</v>
      </c>
      <c r="E56" s="1231"/>
      <c r="F56" s="1231"/>
      <c r="G56" s="1231"/>
      <c r="H56" s="1231"/>
      <c r="I56" s="1231"/>
      <c r="J56" s="1231"/>
      <c r="K56" s="1231"/>
      <c r="L56" s="1231"/>
      <c r="M56" s="1231"/>
      <c r="N56" s="1232"/>
      <c r="O56" s="1230" t="s">
        <v>467</v>
      </c>
      <c r="P56" s="1231"/>
      <c r="Q56" s="1231"/>
      <c r="R56" s="1231"/>
      <c r="S56" s="1231"/>
      <c r="T56" s="1231"/>
      <c r="U56" s="1231"/>
      <c r="V56" s="1231"/>
      <c r="W56" s="1231"/>
      <c r="X56" s="1231"/>
      <c r="Y56" s="1231"/>
      <c r="Z56" s="1231"/>
      <c r="AA56" s="1231"/>
      <c r="AB56" s="1231"/>
      <c r="AC56" s="1231"/>
      <c r="AD56" s="1231"/>
      <c r="AE56" s="1231"/>
      <c r="AF56" s="1231"/>
      <c r="AG56" s="1231"/>
      <c r="AH56" s="1231"/>
      <c r="AI56" s="1231"/>
      <c r="AJ56" s="1231"/>
      <c r="AK56" s="1232"/>
    </row>
    <row r="57" spans="3:37" ht="17.25" customHeight="1">
      <c r="C57" s="1229"/>
      <c r="D57" s="1233"/>
      <c r="E57" s="1234"/>
      <c r="F57" s="1234"/>
      <c r="G57" s="1234"/>
      <c r="H57" s="1234"/>
      <c r="I57" s="1234"/>
      <c r="J57" s="1234"/>
      <c r="K57" s="1234"/>
      <c r="L57" s="1234"/>
      <c r="M57" s="1234"/>
      <c r="N57" s="1235"/>
      <c r="O57" s="1233" t="s">
        <v>468</v>
      </c>
      <c r="P57" s="1234"/>
      <c r="Q57" s="1234"/>
      <c r="R57" s="1234"/>
      <c r="S57" s="1234"/>
      <c r="T57" s="1234"/>
      <c r="U57" s="1234"/>
      <c r="V57" s="1234"/>
      <c r="W57" s="1234"/>
      <c r="X57" s="1234"/>
      <c r="Y57" s="1234"/>
      <c r="Z57" s="1234"/>
      <c r="AA57" s="1234"/>
      <c r="AB57" s="1234"/>
      <c r="AC57" s="1234"/>
      <c r="AD57" s="1234"/>
      <c r="AE57" s="1234"/>
      <c r="AF57" s="1234"/>
      <c r="AG57" s="1234"/>
      <c r="AH57" s="1234"/>
      <c r="AI57" s="1234"/>
      <c r="AJ57" s="1234"/>
      <c r="AK57" s="1235"/>
    </row>
    <row r="58" spans="3:37" ht="17.25" customHeight="1">
      <c r="C58" s="1228" t="s">
        <v>402</v>
      </c>
      <c r="D58" s="1230" t="s">
        <v>469</v>
      </c>
      <c r="E58" s="1231"/>
      <c r="F58" s="1231"/>
      <c r="G58" s="1231"/>
      <c r="H58" s="1231"/>
      <c r="I58" s="1231"/>
      <c r="J58" s="1231"/>
      <c r="K58" s="1231"/>
      <c r="L58" s="1231"/>
      <c r="M58" s="1231"/>
      <c r="N58" s="1232"/>
      <c r="O58" s="1230" t="s">
        <v>570</v>
      </c>
      <c r="P58" s="1231"/>
      <c r="Q58" s="1231"/>
      <c r="R58" s="1231"/>
      <c r="S58" s="1231"/>
      <c r="T58" s="1231"/>
      <c r="U58" s="1231"/>
      <c r="V58" s="1231"/>
      <c r="W58" s="1231"/>
      <c r="X58" s="1231"/>
      <c r="Y58" s="1231"/>
      <c r="Z58" s="1231"/>
      <c r="AA58" s="1231"/>
      <c r="AB58" s="1231"/>
      <c r="AC58" s="1231"/>
      <c r="AD58" s="1231"/>
      <c r="AE58" s="1231"/>
      <c r="AF58" s="1231"/>
      <c r="AG58" s="1231"/>
      <c r="AH58" s="1231"/>
      <c r="AI58" s="1231"/>
      <c r="AJ58" s="1231"/>
      <c r="AK58" s="1232"/>
    </row>
    <row r="59" spans="3:37" ht="17.25" customHeight="1">
      <c r="C59" s="1229"/>
      <c r="D59" s="1233"/>
      <c r="E59" s="1234"/>
      <c r="F59" s="1234"/>
      <c r="G59" s="1234"/>
      <c r="H59" s="1234"/>
      <c r="I59" s="1234"/>
      <c r="J59" s="1234"/>
      <c r="K59" s="1234"/>
      <c r="L59" s="1234"/>
      <c r="M59" s="1234"/>
      <c r="N59" s="1235"/>
      <c r="O59" s="1233" t="s">
        <v>569</v>
      </c>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5"/>
    </row>
    <row r="60" spans="3:37" ht="17.25" customHeight="1">
      <c r="C60" s="250" t="s">
        <v>607</v>
      </c>
      <c r="D60" s="1220" t="s">
        <v>470</v>
      </c>
      <c r="E60" s="1220"/>
      <c r="F60" s="1220"/>
      <c r="G60" s="1220"/>
      <c r="H60" s="1220"/>
      <c r="I60" s="1220"/>
      <c r="J60" s="1220"/>
      <c r="K60" s="1220"/>
      <c r="L60" s="1220"/>
      <c r="M60" s="1220"/>
      <c r="N60" s="1220"/>
      <c r="O60" s="1221" t="s">
        <v>471</v>
      </c>
      <c r="P60" s="808"/>
      <c r="Q60" s="808"/>
      <c r="R60" s="808"/>
      <c r="S60" s="808"/>
      <c r="T60" s="808"/>
      <c r="U60" s="808"/>
      <c r="V60" s="808"/>
      <c r="W60" s="808"/>
      <c r="X60" s="808"/>
      <c r="Y60" s="808"/>
      <c r="Z60" s="808"/>
      <c r="AA60" s="808"/>
      <c r="AB60" s="808"/>
      <c r="AC60" s="808"/>
      <c r="AD60" s="808"/>
      <c r="AE60" s="808"/>
      <c r="AF60" s="808"/>
      <c r="AG60" s="808"/>
      <c r="AH60" s="808"/>
      <c r="AI60" s="808"/>
      <c r="AJ60" s="808"/>
      <c r="AK60" s="1222"/>
    </row>
    <row r="61" spans="3:37" ht="17.25" customHeight="1">
      <c r="C61" s="1228" t="s">
        <v>256</v>
      </c>
      <c r="D61" s="1240" t="s">
        <v>472</v>
      </c>
      <c r="E61" s="1240"/>
      <c r="F61" s="1240"/>
      <c r="G61" s="1240"/>
      <c r="H61" s="1240"/>
      <c r="I61" s="1240"/>
      <c r="J61" s="1240"/>
      <c r="K61" s="1240"/>
      <c r="L61" s="1240"/>
      <c r="M61" s="1240"/>
      <c r="N61" s="1240"/>
      <c r="O61" s="1230" t="s">
        <v>473</v>
      </c>
      <c r="P61" s="1231"/>
      <c r="Q61" s="1231"/>
      <c r="R61" s="1231"/>
      <c r="S61" s="1231"/>
      <c r="T61" s="1231"/>
      <c r="U61" s="1231"/>
      <c r="V61" s="1231"/>
      <c r="W61" s="1231"/>
      <c r="X61" s="1231"/>
      <c r="Y61" s="1231"/>
      <c r="Z61" s="1231"/>
      <c r="AA61" s="1231"/>
      <c r="AB61" s="1231"/>
      <c r="AC61" s="1231"/>
      <c r="AD61" s="1231"/>
      <c r="AE61" s="1231"/>
      <c r="AF61" s="1231"/>
      <c r="AG61" s="1231"/>
      <c r="AH61" s="1231"/>
      <c r="AI61" s="1231"/>
      <c r="AJ61" s="1231"/>
      <c r="AK61" s="1232"/>
    </row>
    <row r="62" spans="3:37" ht="17.25" customHeight="1">
      <c r="C62" s="1236"/>
      <c r="D62" s="1241"/>
      <c r="E62" s="1241"/>
      <c r="F62" s="1241"/>
      <c r="G62" s="1241"/>
      <c r="H62" s="1241"/>
      <c r="I62" s="1241"/>
      <c r="J62" s="1241"/>
      <c r="K62" s="1241"/>
      <c r="L62" s="1241"/>
      <c r="M62" s="1241"/>
      <c r="N62" s="1241"/>
      <c r="O62" s="1237" t="s">
        <v>474</v>
      </c>
      <c r="P62" s="1238"/>
      <c r="Q62" s="1238"/>
      <c r="R62" s="1238"/>
      <c r="S62" s="1238"/>
      <c r="T62" s="1238"/>
      <c r="U62" s="1238"/>
      <c r="V62" s="1238"/>
      <c r="W62" s="1238"/>
      <c r="X62" s="1238"/>
      <c r="Y62" s="1238"/>
      <c r="Z62" s="1238"/>
      <c r="AA62" s="1238"/>
      <c r="AB62" s="1238"/>
      <c r="AC62" s="1238"/>
      <c r="AD62" s="1238"/>
      <c r="AE62" s="1238"/>
      <c r="AF62" s="1238"/>
      <c r="AG62" s="1238"/>
      <c r="AH62" s="1238"/>
      <c r="AI62" s="1238"/>
      <c r="AJ62" s="1238"/>
      <c r="AK62" s="1239"/>
    </row>
    <row r="63" spans="3:37" ht="17.25" customHeight="1">
      <c r="C63" s="1229"/>
      <c r="D63" s="1242"/>
      <c r="E63" s="1242"/>
      <c r="F63" s="1242"/>
      <c r="G63" s="1242"/>
      <c r="H63" s="1242"/>
      <c r="I63" s="1242"/>
      <c r="J63" s="1242"/>
      <c r="K63" s="1242"/>
      <c r="L63" s="1242"/>
      <c r="M63" s="1242"/>
      <c r="N63" s="1242"/>
      <c r="O63" s="1233" t="s">
        <v>475</v>
      </c>
      <c r="P63" s="1234"/>
      <c r="Q63" s="1234"/>
      <c r="R63" s="1234"/>
      <c r="S63" s="1234"/>
      <c r="T63" s="1234"/>
      <c r="U63" s="1234"/>
      <c r="V63" s="1234"/>
      <c r="W63" s="1234"/>
      <c r="X63" s="1234"/>
      <c r="Y63" s="1234"/>
      <c r="Z63" s="1234"/>
      <c r="AA63" s="1234"/>
      <c r="AB63" s="1234"/>
      <c r="AC63" s="1234"/>
      <c r="AD63" s="1234"/>
      <c r="AE63" s="1234"/>
      <c r="AF63" s="1234"/>
      <c r="AG63" s="1234"/>
      <c r="AH63" s="1234"/>
      <c r="AI63" s="1234"/>
      <c r="AJ63" s="1234"/>
      <c r="AK63" s="1235"/>
    </row>
    <row r="64" spans="3:37" ht="17.25" customHeight="1">
      <c r="C64" s="250" t="s">
        <v>618</v>
      </c>
      <c r="D64" s="1220" t="s">
        <v>476</v>
      </c>
      <c r="E64" s="1220"/>
      <c r="F64" s="1220"/>
      <c r="G64" s="1220"/>
      <c r="H64" s="1220"/>
      <c r="I64" s="1220"/>
      <c r="J64" s="1220"/>
      <c r="K64" s="1220"/>
      <c r="L64" s="1220"/>
      <c r="M64" s="1220"/>
      <c r="N64" s="1220"/>
      <c r="O64" s="1221" t="s">
        <v>477</v>
      </c>
      <c r="P64" s="808"/>
      <c r="Q64" s="808"/>
      <c r="R64" s="808"/>
      <c r="S64" s="808"/>
      <c r="T64" s="808"/>
      <c r="U64" s="808"/>
      <c r="V64" s="808"/>
      <c r="W64" s="808"/>
      <c r="X64" s="808"/>
      <c r="Y64" s="808"/>
      <c r="Z64" s="808"/>
      <c r="AA64" s="808"/>
      <c r="AB64" s="808"/>
      <c r="AC64" s="808"/>
      <c r="AD64" s="808"/>
      <c r="AE64" s="808"/>
      <c r="AF64" s="808"/>
      <c r="AG64" s="808"/>
      <c r="AH64" s="808"/>
      <c r="AI64" s="808"/>
      <c r="AJ64" s="808"/>
      <c r="AK64" s="1222"/>
    </row>
    <row r="67" spans="3:17" ht="17.25" customHeight="1">
      <c r="C67" s="1223" t="s">
        <v>478</v>
      </c>
      <c r="D67" s="1223"/>
      <c r="E67" s="1223"/>
      <c r="F67" s="1223"/>
      <c r="G67" s="1223"/>
      <c r="H67" s="1223"/>
      <c r="I67" s="1223"/>
      <c r="J67" s="1223"/>
      <c r="K67" s="1223"/>
      <c r="L67" s="1223"/>
      <c r="M67" s="1223"/>
      <c r="N67" s="1223"/>
      <c r="O67" s="1223"/>
      <c r="P67" s="1223"/>
      <c r="Q67" s="1223"/>
    </row>
    <row r="68" spans="3:17" ht="17.25" customHeight="1">
      <c r="D68" s="1223" t="s">
        <v>479</v>
      </c>
      <c r="E68" s="1223"/>
      <c r="F68" s="1223"/>
      <c r="G68" s="1223"/>
      <c r="H68" s="1223"/>
      <c r="I68" s="1223"/>
      <c r="J68" s="1223"/>
      <c r="K68" s="1223"/>
      <c r="L68" s="1223"/>
      <c r="M68" s="1223"/>
      <c r="N68" s="1223"/>
      <c r="O68" s="1223"/>
      <c r="P68" s="1223"/>
      <c r="Q68" s="1223"/>
    </row>
    <row r="69" spans="3:17" ht="17.25" customHeight="1">
      <c r="D69" s="1223" t="s">
        <v>480</v>
      </c>
      <c r="E69" s="1223"/>
      <c r="F69" s="1223"/>
      <c r="G69" s="1223"/>
      <c r="H69" s="1223"/>
      <c r="I69" s="1223"/>
      <c r="J69" s="1223"/>
      <c r="K69" s="1223"/>
      <c r="L69" s="1223"/>
      <c r="M69" s="1223"/>
      <c r="N69" s="1223"/>
      <c r="O69" s="1223"/>
      <c r="P69" s="1223"/>
      <c r="Q69" s="1223"/>
    </row>
    <row r="70" spans="3:17" ht="17.25" customHeight="1">
      <c r="D70" s="1223" t="s">
        <v>481</v>
      </c>
      <c r="E70" s="1223"/>
      <c r="F70" s="1223"/>
      <c r="G70" s="1223"/>
      <c r="H70" s="1223"/>
      <c r="I70" s="1223"/>
      <c r="J70" s="1223"/>
      <c r="K70" s="1223"/>
      <c r="L70" s="1223"/>
      <c r="M70" s="1223"/>
      <c r="N70" s="1223"/>
      <c r="O70" s="1223"/>
      <c r="P70" s="1223"/>
      <c r="Q70" s="1223"/>
    </row>
    <row r="71" spans="3:17" ht="17.25" customHeight="1">
      <c r="E71" s="1243" t="s">
        <v>482</v>
      </c>
      <c r="F71" s="1243"/>
      <c r="G71" s="1243"/>
      <c r="H71" s="1243"/>
      <c r="I71" s="1243"/>
      <c r="J71" s="1243"/>
      <c r="K71" s="1243"/>
      <c r="L71" s="1243"/>
      <c r="M71" s="1243"/>
      <c r="N71" s="1243"/>
      <c r="O71" s="1243"/>
      <c r="P71" s="1243"/>
      <c r="Q71" s="1243"/>
    </row>
  </sheetData>
  <mergeCells count="40">
    <mergeCell ref="C67:Q67"/>
    <mergeCell ref="D68:Q68"/>
    <mergeCell ref="D69:Q69"/>
    <mergeCell ref="D70:Q70"/>
    <mergeCell ref="E71:Q71"/>
    <mergeCell ref="D64:N64"/>
    <mergeCell ref="O64:AK64"/>
    <mergeCell ref="C58:C59"/>
    <mergeCell ref="D58:N59"/>
    <mergeCell ref="O58:AK58"/>
    <mergeCell ref="O59:AK59"/>
    <mergeCell ref="D60:N60"/>
    <mergeCell ref="O60:AK60"/>
    <mergeCell ref="C61:C63"/>
    <mergeCell ref="D61:N63"/>
    <mergeCell ref="O61:AK61"/>
    <mergeCell ref="O62:AK62"/>
    <mergeCell ref="O63:AK63"/>
    <mergeCell ref="C56:C57"/>
    <mergeCell ref="D56:N57"/>
    <mergeCell ref="O56:AK56"/>
    <mergeCell ref="O57:AK57"/>
    <mergeCell ref="D50:N50"/>
    <mergeCell ref="O50:AK50"/>
    <mergeCell ref="C51:C52"/>
    <mergeCell ref="D51:N52"/>
    <mergeCell ref="O51:AK51"/>
    <mergeCell ref="O52:AK52"/>
    <mergeCell ref="C53:C55"/>
    <mergeCell ref="D53:N55"/>
    <mergeCell ref="O53:AK53"/>
    <mergeCell ref="O54:AK54"/>
    <mergeCell ref="O55:AK55"/>
    <mergeCell ref="D49:N49"/>
    <mergeCell ref="O49:AK49"/>
    <mergeCell ref="C4:AJ4"/>
    <mergeCell ref="C8:E8"/>
    <mergeCell ref="C9:E9"/>
    <mergeCell ref="D48:N48"/>
    <mergeCell ref="O48:AK48"/>
  </mergeCells>
  <phoneticPr fontId="4"/>
  <pageMargins left="0" right="0" top="0.19685039370078741" bottom="0" header="0.31496062992125984" footer="0.31496062992125984"/>
  <pageSetup paperSize="9" scale="73" fitToHeight="0" orientation="portrait" r:id="rId1"/>
  <headerFooter>
    <oddFooter>&amp;C&amp;D_&amp;T　&amp;F　&amp;P/&amp;N</oddFooter>
  </headerFooter>
  <rowBreaks count="1" manualBreakCount="1">
    <brk id="65" max="37"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A95FC-E169-4431-A6D3-32E409531780}">
  <sheetPr>
    <tabColor theme="5" tint="0.39997558519241921"/>
    <pageSetUpPr fitToPage="1"/>
  </sheetPr>
  <dimension ref="B1:BY118"/>
  <sheetViews>
    <sheetView showGridLines="0" view="pageBreakPreview" zoomScale="85" zoomScaleNormal="100" zoomScaleSheetLayoutView="85" workbookViewId="0">
      <selection activeCell="AK6" sqref="AK6"/>
    </sheetView>
  </sheetViews>
  <sheetFormatPr defaultColWidth="4.08984375" defaultRowHeight="15"/>
  <cols>
    <col min="1" max="39" width="4.08984375" style="27"/>
    <col min="40" max="47" width="4.08984375" style="27" customWidth="1"/>
    <col min="48" max="16384" width="4.08984375" style="27"/>
  </cols>
  <sheetData>
    <row r="1" spans="2:47" s="286" customFormat="1" ht="9.9" customHeight="1">
      <c r="B1" s="285"/>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row>
    <row r="2" spans="2:47" s="286" customFormat="1" ht="16">
      <c r="B2" s="285" t="s">
        <v>628</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row>
    <row r="3" spans="2:47" s="286" customFormat="1" ht="9.9" customHeight="1">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row>
    <row r="4" spans="2:47" s="288" customFormat="1" ht="30.75" customHeight="1">
      <c r="B4" s="423" t="s">
        <v>629</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287"/>
      <c r="AM4" s="287"/>
      <c r="AN4" s="287"/>
      <c r="AO4" s="287"/>
      <c r="AP4" s="287"/>
      <c r="AQ4" s="287"/>
      <c r="AR4" s="287"/>
      <c r="AS4" s="287"/>
      <c r="AT4" s="287"/>
      <c r="AU4" s="287"/>
    </row>
    <row r="5" spans="2:47" s="288" customFormat="1" ht="9.9" customHeight="1">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7"/>
      <c r="AL5" s="287"/>
      <c r="AM5" s="287"/>
      <c r="AN5" s="287"/>
      <c r="AO5" s="287"/>
      <c r="AP5" s="287"/>
      <c r="AQ5" s="287"/>
      <c r="AR5" s="287"/>
      <c r="AS5" s="287"/>
      <c r="AT5" s="287"/>
      <c r="AU5" s="287"/>
    </row>
    <row r="6" spans="2:47" s="288" customFormat="1" ht="12" customHeight="1">
      <c r="B6" s="285" t="s">
        <v>551</v>
      </c>
      <c r="C6" s="27"/>
      <c r="D6" s="27"/>
      <c r="E6" s="27"/>
      <c r="F6" s="27"/>
      <c r="G6" s="27"/>
      <c r="H6" s="27"/>
      <c r="I6" s="27"/>
      <c r="J6" s="27"/>
      <c r="K6" s="27"/>
      <c r="L6" s="27"/>
      <c r="M6" s="27"/>
      <c r="N6" s="290"/>
      <c r="O6" s="291"/>
      <c r="P6" s="291"/>
      <c r="Q6" s="292"/>
      <c r="R6" s="292"/>
      <c r="S6" s="292"/>
      <c r="T6" s="292"/>
      <c r="U6" s="292"/>
      <c r="V6" s="292"/>
      <c r="W6" s="292"/>
      <c r="X6" s="292"/>
      <c r="Y6" s="292"/>
      <c r="Z6" s="292"/>
      <c r="AA6" s="292"/>
      <c r="AB6" s="292"/>
      <c r="AC6" s="292"/>
      <c r="AD6" s="292"/>
      <c r="AE6" s="292"/>
      <c r="AF6" s="292"/>
      <c r="AG6" s="292"/>
      <c r="AH6" s="292"/>
      <c r="AI6" s="292"/>
      <c r="AJ6" s="292"/>
      <c r="AK6" s="11" t="s">
        <v>726</v>
      </c>
      <c r="AL6" s="287"/>
      <c r="AM6" s="287"/>
      <c r="AN6" s="287"/>
      <c r="AO6" s="287"/>
      <c r="AP6" s="287"/>
      <c r="AQ6" s="287"/>
      <c r="AR6" s="287"/>
      <c r="AS6" s="287"/>
      <c r="AT6" s="287"/>
      <c r="AU6" s="287"/>
    </row>
    <row r="7" spans="2:47" s="288" customFormat="1" ht="12" customHeight="1">
      <c r="B7" s="285" t="s">
        <v>727</v>
      </c>
      <c r="C7" s="27"/>
      <c r="D7" s="27"/>
      <c r="E7" s="27"/>
      <c r="F7" s="27"/>
      <c r="G7" s="27"/>
      <c r="H7" s="27"/>
      <c r="I7" s="27"/>
      <c r="J7" s="27"/>
      <c r="K7" s="27"/>
      <c r="L7" s="27"/>
      <c r="M7" s="27"/>
      <c r="N7" s="27"/>
      <c r="O7" s="27"/>
      <c r="P7" s="27"/>
      <c r="Q7" s="292"/>
      <c r="R7" s="292"/>
      <c r="S7" s="292"/>
      <c r="T7" s="292"/>
      <c r="U7" s="292"/>
      <c r="V7" s="292"/>
      <c r="W7" s="292"/>
      <c r="X7" s="292"/>
      <c r="Y7" s="292"/>
      <c r="Z7" s="292"/>
      <c r="AA7" s="292"/>
      <c r="AB7" s="292"/>
      <c r="AC7" s="292"/>
      <c r="AD7" s="292"/>
      <c r="AE7" s="292"/>
      <c r="AF7" s="292"/>
      <c r="AG7" s="292"/>
      <c r="AH7" s="292"/>
      <c r="AI7" s="292"/>
      <c r="AJ7" s="292"/>
      <c r="AK7" s="292"/>
      <c r="AL7" s="287"/>
      <c r="AM7" s="287"/>
      <c r="AN7" s="287"/>
      <c r="AO7" s="287"/>
      <c r="AP7" s="287"/>
      <c r="AQ7" s="287"/>
      <c r="AR7" s="287"/>
      <c r="AS7" s="287"/>
      <c r="AT7" s="287"/>
      <c r="AU7" s="287"/>
    </row>
    <row r="8" spans="2:47" s="293" customFormat="1" ht="9.9" customHeight="1" thickBot="1">
      <c r="C8" s="294"/>
      <c r="D8" s="295"/>
      <c r="E8" s="295"/>
      <c r="F8" s="295"/>
      <c r="G8" s="295"/>
      <c r="H8" s="295"/>
      <c r="I8" s="295"/>
      <c r="J8" s="296"/>
      <c r="K8" s="294"/>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1"/>
      <c r="AM8" s="291"/>
      <c r="AN8" s="291"/>
      <c r="AO8" s="291"/>
      <c r="AP8" s="291"/>
      <c r="AQ8" s="291"/>
      <c r="AR8" s="291"/>
      <c r="AS8" s="291"/>
      <c r="AT8" s="291"/>
      <c r="AU8" s="291"/>
    </row>
    <row r="9" spans="2:47" s="288" customFormat="1" ht="24.9" customHeight="1" thickBot="1">
      <c r="B9" s="25" t="s">
        <v>630</v>
      </c>
      <c r="C9" s="424" t="s">
        <v>11</v>
      </c>
      <c r="D9" s="424"/>
      <c r="E9" s="425"/>
      <c r="F9" s="1244">
        <v>43831</v>
      </c>
      <c r="G9" s="1245"/>
      <c r="H9" s="1245"/>
      <c r="I9" s="1245"/>
      <c r="J9" s="1245"/>
      <c r="K9" s="1245"/>
      <c r="L9" s="1245"/>
      <c r="M9" s="1245"/>
      <c r="N9" s="1245"/>
      <c r="O9" s="1245"/>
      <c r="P9" s="1245"/>
      <c r="Q9" s="1245"/>
      <c r="R9" s="1246"/>
      <c r="S9" s="285"/>
      <c r="T9" s="27"/>
      <c r="U9" s="289"/>
      <c r="V9" s="289"/>
      <c r="W9" s="289"/>
      <c r="X9" s="289"/>
      <c r="Y9" s="289"/>
      <c r="Z9" s="289"/>
      <c r="AA9" s="289"/>
      <c r="AB9" s="289"/>
      <c r="AC9" s="289"/>
      <c r="AD9" s="289"/>
      <c r="AE9" s="289"/>
      <c r="AF9" s="289"/>
      <c r="AG9" s="289"/>
      <c r="AH9" s="289"/>
      <c r="AI9" s="289"/>
      <c r="AJ9" s="289"/>
      <c r="AK9" s="289"/>
      <c r="AL9" s="287"/>
      <c r="AM9" s="287"/>
      <c r="AN9" s="287"/>
      <c r="AO9" s="287"/>
      <c r="AP9" s="287"/>
      <c r="AQ9" s="287"/>
      <c r="AR9" s="287"/>
      <c r="AS9" s="287"/>
      <c r="AT9" s="287"/>
      <c r="AU9" s="287"/>
    </row>
    <row r="10" spans="2:47" s="297" customFormat="1" ht="9.9" customHeight="1">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row>
    <row r="11" spans="2:47" s="288" customFormat="1" ht="24.9" customHeight="1">
      <c r="B11" s="133" t="s">
        <v>631</v>
      </c>
      <c r="C11" s="429" t="s">
        <v>12</v>
      </c>
      <c r="D11" s="429"/>
      <c r="E11" s="430"/>
      <c r="F11" s="1247" t="s">
        <v>632</v>
      </c>
      <c r="G11" s="1248"/>
      <c r="H11" s="1248"/>
      <c r="I11" s="1248"/>
      <c r="J11" s="1248"/>
      <c r="K11" s="1248"/>
      <c r="L11" s="1248"/>
      <c r="M11" s="1248"/>
      <c r="N11" s="1248"/>
      <c r="O11" s="1248"/>
      <c r="P11" s="1248"/>
      <c r="Q11" s="1248"/>
      <c r="R11" s="1249"/>
      <c r="S11" s="289"/>
      <c r="T11" s="27"/>
      <c r="U11" s="289"/>
      <c r="V11" s="289"/>
      <c r="W11" s="289"/>
      <c r="X11" s="289"/>
      <c r="Y11" s="289"/>
      <c r="Z11" s="289"/>
      <c r="AA11" s="289"/>
      <c r="AB11" s="289"/>
      <c r="AC11" s="289"/>
      <c r="AD11" s="289"/>
      <c r="AE11" s="289"/>
      <c r="AF11" s="289"/>
      <c r="AG11" s="289"/>
      <c r="AH11" s="289"/>
      <c r="AI11" s="289"/>
      <c r="AJ11" s="289"/>
      <c r="AK11" s="289"/>
      <c r="AL11" s="287"/>
      <c r="AM11" s="287"/>
      <c r="AN11" s="287"/>
      <c r="AO11" s="287"/>
      <c r="AP11" s="287"/>
      <c r="AQ11" s="287"/>
      <c r="AR11" s="287"/>
      <c r="AS11" s="287"/>
      <c r="AT11" s="287"/>
      <c r="AU11" s="287"/>
    </row>
    <row r="12" spans="2:47" s="297" customFormat="1" ht="9.9" customHeight="1" thickBot="1">
      <c r="B12" s="27"/>
      <c r="C12" s="298"/>
      <c r="D12" s="298"/>
      <c r="E12" s="298"/>
      <c r="F12" s="298"/>
      <c r="G12" s="298"/>
      <c r="H12" s="298"/>
      <c r="I12" s="298"/>
      <c r="J12" s="299"/>
      <c r="K12" s="299"/>
      <c r="L12" s="299"/>
      <c r="M12" s="299"/>
      <c r="N12" s="299"/>
      <c r="O12" s="299"/>
      <c r="P12" s="299"/>
      <c r="Q12" s="299"/>
      <c r="R12" s="299"/>
      <c r="S12" s="299"/>
      <c r="T12" s="299"/>
      <c r="U12" s="299"/>
      <c r="V12" s="299"/>
      <c r="W12" s="299"/>
      <c r="X12" s="299"/>
      <c r="Y12" s="299"/>
      <c r="Z12" s="299"/>
      <c r="AB12" s="289"/>
      <c r="AC12" s="289"/>
      <c r="AD12" s="289"/>
      <c r="AE12" s="289"/>
      <c r="AF12" s="289"/>
      <c r="AG12" s="289"/>
      <c r="AH12" s="289"/>
      <c r="AI12" s="289"/>
      <c r="AJ12" s="289"/>
      <c r="AK12" s="289"/>
      <c r="AL12" s="289"/>
      <c r="AM12" s="27"/>
      <c r="AN12" s="27"/>
      <c r="AO12" s="27"/>
      <c r="AP12" s="27"/>
      <c r="AQ12" s="27"/>
      <c r="AR12" s="27"/>
      <c r="AS12" s="27"/>
      <c r="AT12" s="27"/>
      <c r="AU12" s="27"/>
    </row>
    <row r="13" spans="2:47" s="297" customFormat="1" ht="24.9" customHeight="1" thickBot="1">
      <c r="B13" s="25" t="s">
        <v>633</v>
      </c>
      <c r="C13" s="424" t="s">
        <v>13</v>
      </c>
      <c r="D13" s="424"/>
      <c r="E13" s="425"/>
      <c r="F13" s="300"/>
      <c r="G13" s="414" t="s">
        <v>76</v>
      </c>
      <c r="H13" s="434" t="s">
        <v>14</v>
      </c>
      <c r="I13" s="434"/>
      <c r="J13" s="434"/>
      <c r="K13" s="301" t="s">
        <v>4</v>
      </c>
      <c r="L13" s="434" t="s">
        <v>15</v>
      </c>
      <c r="M13" s="434"/>
      <c r="N13" s="434"/>
      <c r="O13" s="301" t="s">
        <v>4</v>
      </c>
      <c r="P13" s="434" t="s">
        <v>16</v>
      </c>
      <c r="Q13" s="434"/>
      <c r="R13" s="435"/>
      <c r="S13" s="302"/>
      <c r="T13" s="285"/>
      <c r="U13" s="285"/>
      <c r="V13" s="285"/>
      <c r="W13" s="285"/>
      <c r="X13" s="285"/>
      <c r="Y13" s="285"/>
      <c r="Z13" s="285"/>
      <c r="AA13" s="303"/>
      <c r="AB13" s="289"/>
      <c r="AC13" s="289"/>
      <c r="AD13" s="289"/>
      <c r="AE13" s="289"/>
      <c r="AF13" s="289"/>
      <c r="AG13" s="289"/>
      <c r="AH13" s="289"/>
      <c r="AI13" s="289"/>
      <c r="AJ13" s="289"/>
      <c r="AK13" s="289"/>
      <c r="AL13" s="289"/>
      <c r="AM13" s="27"/>
      <c r="AN13" s="27" t="s">
        <v>17</v>
      </c>
      <c r="AO13" s="27" t="str">
        <f>IF(AND($K$13="□",$O$13="□"),"■","")</f>
        <v>■</v>
      </c>
      <c r="AP13" s="27"/>
      <c r="AQ13" s="27" t="s">
        <v>17</v>
      </c>
      <c r="AR13" s="27" t="str">
        <f>IF(AND($G$13&lt;&gt;"■",COUNTIF($O$13:$O$13,"■")=0),"■","")</f>
        <v/>
      </c>
      <c r="AT13" s="27" t="s">
        <v>17</v>
      </c>
      <c r="AU13" s="27" t="str">
        <f>IF(COUNTIF($G$13:$K$13,"■")=0,"■","")</f>
        <v/>
      </c>
    </row>
    <row r="14" spans="2:47" s="297" customFormat="1" ht="9.9" customHeight="1" thickBot="1">
      <c r="B14" s="27"/>
      <c r="C14" s="27"/>
      <c r="D14" s="27"/>
      <c r="E14" s="27"/>
      <c r="F14" s="27"/>
      <c r="G14" s="27"/>
      <c r="H14" s="27"/>
      <c r="I14" s="27"/>
      <c r="J14" s="27"/>
      <c r="K14" s="27"/>
      <c r="L14" s="27"/>
      <c r="M14" s="27"/>
      <c r="N14" s="27"/>
      <c r="O14" s="27"/>
      <c r="P14" s="27"/>
      <c r="Q14" s="27"/>
      <c r="R14" s="27"/>
      <c r="T14" s="27"/>
      <c r="U14" s="27"/>
      <c r="V14" s="27"/>
      <c r="W14" s="27"/>
      <c r="X14" s="27"/>
      <c r="Y14" s="27"/>
      <c r="Z14" s="27"/>
      <c r="AA14" s="303"/>
      <c r="AB14" s="289"/>
      <c r="AC14" s="289"/>
      <c r="AD14" s="289"/>
      <c r="AE14" s="289"/>
      <c r="AF14" s="289"/>
      <c r="AG14" s="289"/>
      <c r="AH14" s="289"/>
      <c r="AI14" s="289"/>
      <c r="AJ14" s="289"/>
      <c r="AK14" s="289"/>
      <c r="AL14" s="289"/>
      <c r="AM14" s="27"/>
      <c r="AN14" s="27"/>
      <c r="AO14" s="27"/>
      <c r="AP14" s="27"/>
      <c r="AQ14" s="27"/>
      <c r="AR14" s="27"/>
      <c r="AS14" s="27"/>
      <c r="AT14" s="27"/>
      <c r="AU14" s="27"/>
    </row>
    <row r="15" spans="2:47" s="288" customFormat="1" ht="24.9" customHeight="1" thickBot="1">
      <c r="B15" s="25" t="s">
        <v>634</v>
      </c>
      <c r="C15" s="424" t="s">
        <v>18</v>
      </c>
      <c r="D15" s="424"/>
      <c r="E15" s="425"/>
      <c r="F15" s="436"/>
      <c r="G15" s="437"/>
      <c r="H15" s="437"/>
      <c r="I15" s="437"/>
      <c r="J15" s="437"/>
      <c r="K15" s="437"/>
      <c r="L15" s="437"/>
      <c r="M15" s="437"/>
      <c r="N15" s="437"/>
      <c r="O15" s="437"/>
      <c r="P15" s="437"/>
      <c r="Q15" s="437"/>
      <c r="R15" s="438"/>
      <c r="T15" s="289"/>
      <c r="U15" s="289"/>
      <c r="V15" s="289"/>
      <c r="W15" s="289"/>
      <c r="X15" s="289"/>
      <c r="Y15" s="289"/>
      <c r="Z15" s="289"/>
      <c r="AA15" s="289"/>
      <c r="AB15" s="304"/>
      <c r="AC15" s="289"/>
      <c r="AD15" s="289"/>
      <c r="AE15" s="289"/>
      <c r="AF15" s="289"/>
      <c r="AG15" s="289"/>
      <c r="AH15" s="289"/>
      <c r="AI15" s="289"/>
      <c r="AJ15" s="289"/>
      <c r="AK15" s="289"/>
      <c r="AL15" s="287"/>
      <c r="AM15" s="287"/>
      <c r="AN15" s="305"/>
      <c r="AO15" s="287"/>
      <c r="AP15" s="287"/>
      <c r="AQ15" s="287"/>
      <c r="AR15" s="287"/>
      <c r="AS15" s="287"/>
      <c r="AT15" s="287"/>
      <c r="AU15" s="287"/>
    </row>
    <row r="16" spans="2:47" s="297" customFormat="1" ht="9.9" customHeight="1" thickBot="1">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row>
    <row r="17" spans="2:48" s="288" customFormat="1" ht="24.9" customHeight="1" thickBot="1">
      <c r="B17" s="25" t="s">
        <v>635</v>
      </c>
      <c r="C17" s="424" t="s">
        <v>19</v>
      </c>
      <c r="D17" s="424"/>
      <c r="E17" s="425"/>
      <c r="F17" s="1250" t="s">
        <v>636</v>
      </c>
      <c r="G17" s="1251"/>
      <c r="H17" s="1251"/>
      <c r="I17" s="1251"/>
      <c r="J17" s="1251"/>
      <c r="K17" s="1251"/>
      <c r="L17" s="1251"/>
      <c r="M17" s="1251"/>
      <c r="N17" s="1251"/>
      <c r="O17" s="1251"/>
      <c r="P17" s="1251"/>
      <c r="Q17" s="1251"/>
      <c r="R17" s="1252"/>
      <c r="S17" s="306"/>
      <c r="T17" s="289"/>
      <c r="U17" s="289"/>
      <c r="V17" s="289"/>
      <c r="W17" s="289"/>
      <c r="X17" s="289"/>
      <c r="Y17" s="289"/>
      <c r="Z17" s="289"/>
      <c r="AA17" s="289"/>
      <c r="AB17" s="289"/>
      <c r="AC17" s="289"/>
      <c r="AD17" s="289"/>
      <c r="AE17" s="289"/>
      <c r="AF17" s="289"/>
      <c r="AG17" s="289"/>
      <c r="AH17" s="289"/>
      <c r="AI17" s="289"/>
      <c r="AJ17" s="289"/>
      <c r="AK17" s="289"/>
      <c r="AL17" s="287"/>
      <c r="AM17" s="287"/>
      <c r="AO17" s="305" t="s">
        <v>637</v>
      </c>
      <c r="AP17" s="287"/>
      <c r="AQ17" s="287"/>
      <c r="AR17" s="287"/>
      <c r="AS17" s="287"/>
      <c r="AT17" s="287"/>
      <c r="AU17" s="287"/>
    </row>
    <row r="18" spans="2:48" s="297" customFormat="1" ht="9.9" customHeight="1">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row>
    <row r="19" spans="2:48" s="297" customFormat="1" ht="9.9" customHeight="1" thickBot="1">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row>
    <row r="20" spans="2:48" s="297" customFormat="1" ht="18" customHeight="1">
      <c r="B20" s="439" t="s">
        <v>638</v>
      </c>
      <c r="C20" s="442" t="s">
        <v>592</v>
      </c>
      <c r="D20" s="443"/>
      <c r="E20" s="444"/>
      <c r="F20" s="451" t="s">
        <v>20</v>
      </c>
      <c r="G20" s="452"/>
      <c r="H20" s="453"/>
      <c r="I20" s="307" t="s">
        <v>639</v>
      </c>
      <c r="J20" s="1253" t="s">
        <v>640</v>
      </c>
      <c r="K20" s="1253"/>
      <c r="L20" s="308" t="s">
        <v>21</v>
      </c>
      <c r="M20" s="1253" t="s">
        <v>641</v>
      </c>
      <c r="N20" s="1253"/>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2"/>
      <c r="AL20" s="27"/>
      <c r="AM20" s="27"/>
      <c r="AN20" s="27"/>
      <c r="AO20" s="27"/>
      <c r="AP20" s="27"/>
      <c r="AQ20" s="27"/>
      <c r="AR20" s="27"/>
      <c r="AS20" s="27"/>
      <c r="AT20" s="27"/>
      <c r="AU20" s="27"/>
    </row>
    <row r="21" spans="2:48" s="297" customFormat="1" ht="24.9" customHeight="1">
      <c r="B21" s="440"/>
      <c r="C21" s="445"/>
      <c r="D21" s="446"/>
      <c r="E21" s="447"/>
      <c r="F21" s="454"/>
      <c r="G21" s="455"/>
      <c r="H21" s="456"/>
      <c r="I21" s="1254" t="s">
        <v>642</v>
      </c>
      <c r="J21" s="1255"/>
      <c r="K21" s="1255"/>
      <c r="L21" s="1255"/>
      <c r="M21" s="1255"/>
      <c r="N21" s="1255"/>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6"/>
      <c r="AL21" s="27"/>
      <c r="AM21" s="27"/>
      <c r="AN21" s="27"/>
      <c r="AO21" s="27"/>
      <c r="AP21" s="27"/>
      <c r="AQ21" s="27"/>
      <c r="AR21" s="27"/>
      <c r="AS21" s="27"/>
      <c r="AT21" s="27"/>
      <c r="AU21" s="27"/>
    </row>
    <row r="22" spans="2:48" s="297" customFormat="1" ht="24.9" customHeight="1">
      <c r="B22" s="440"/>
      <c r="C22" s="445"/>
      <c r="D22" s="446"/>
      <c r="E22" s="447"/>
      <c r="F22" s="457"/>
      <c r="G22" s="458"/>
      <c r="H22" s="459"/>
      <c r="I22" s="1257" t="s">
        <v>643</v>
      </c>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8"/>
      <c r="AI22" s="1258"/>
      <c r="AJ22" s="1258"/>
      <c r="AK22" s="1259"/>
      <c r="AL22" s="27"/>
      <c r="AM22" s="27"/>
      <c r="AN22" s="27"/>
      <c r="AO22" s="27"/>
      <c r="AP22" s="27"/>
      <c r="AQ22" s="27"/>
      <c r="AR22" s="27"/>
      <c r="AS22" s="27"/>
      <c r="AT22" s="27"/>
      <c r="AU22" s="27"/>
    </row>
    <row r="23" spans="2:48" s="297" customFormat="1" ht="15" customHeight="1">
      <c r="B23" s="440"/>
      <c r="C23" s="445"/>
      <c r="D23" s="446"/>
      <c r="E23" s="447"/>
      <c r="F23" s="469" t="s">
        <v>196</v>
      </c>
      <c r="G23" s="469"/>
      <c r="H23" s="470"/>
      <c r="I23" s="1260" t="s">
        <v>644</v>
      </c>
      <c r="J23" s="1260"/>
      <c r="K23" s="1260"/>
      <c r="L23" s="1260"/>
      <c r="M23" s="1260"/>
      <c r="N23" s="1260"/>
      <c r="O23" s="1260"/>
      <c r="P23" s="1260"/>
      <c r="Q23" s="1260"/>
      <c r="R23" s="1260"/>
      <c r="S23" s="1260"/>
      <c r="T23" s="1260"/>
      <c r="U23" s="1260"/>
      <c r="V23" s="1260"/>
      <c r="W23" s="1260"/>
      <c r="X23" s="1260"/>
      <c r="Y23" s="1260"/>
      <c r="Z23" s="1260"/>
      <c r="AA23" s="1260"/>
      <c r="AB23" s="472" t="s">
        <v>22</v>
      </c>
      <c r="AC23" s="473"/>
      <c r="AD23" s="473"/>
      <c r="AE23" s="473"/>
      <c r="AF23" s="473"/>
      <c r="AG23" s="473"/>
      <c r="AH23" s="473"/>
      <c r="AI23" s="473"/>
      <c r="AJ23" s="473"/>
      <c r="AK23" s="474"/>
      <c r="AL23" s="27"/>
      <c r="AM23" s="27"/>
      <c r="AN23" s="27"/>
      <c r="AO23" s="27"/>
      <c r="AP23" s="27"/>
      <c r="AQ23" s="27"/>
      <c r="AR23" s="27"/>
      <c r="AS23" s="27"/>
      <c r="AT23" s="27"/>
      <c r="AU23" s="27"/>
    </row>
    <row r="24" spans="2:48" s="297" customFormat="1" ht="30" customHeight="1">
      <c r="B24" s="440"/>
      <c r="C24" s="445"/>
      <c r="D24" s="446"/>
      <c r="E24" s="447"/>
      <c r="F24" s="458" t="s">
        <v>23</v>
      </c>
      <c r="G24" s="458"/>
      <c r="H24" s="459"/>
      <c r="I24" s="1258" t="s">
        <v>645</v>
      </c>
      <c r="J24" s="1258"/>
      <c r="K24" s="1258"/>
      <c r="L24" s="1258"/>
      <c r="M24" s="1258"/>
      <c r="N24" s="1258"/>
      <c r="O24" s="1258"/>
      <c r="P24" s="1258"/>
      <c r="Q24" s="1258"/>
      <c r="R24" s="1258"/>
      <c r="S24" s="1258"/>
      <c r="T24" s="1258"/>
      <c r="U24" s="1258"/>
      <c r="V24" s="1258"/>
      <c r="W24" s="1258"/>
      <c r="X24" s="1258"/>
      <c r="Y24" s="1258"/>
      <c r="Z24" s="1258"/>
      <c r="AA24" s="1258"/>
      <c r="AB24" s="475"/>
      <c r="AC24" s="476"/>
      <c r="AD24" s="476"/>
      <c r="AE24" s="476"/>
      <c r="AF24" s="476"/>
      <c r="AG24" s="476"/>
      <c r="AH24" s="476"/>
      <c r="AI24" s="476"/>
      <c r="AJ24" s="476"/>
      <c r="AK24" s="477"/>
      <c r="AL24" s="27"/>
      <c r="AM24" s="27"/>
      <c r="AN24" s="27"/>
      <c r="AO24" s="27"/>
      <c r="AP24" s="27"/>
      <c r="AQ24" s="27"/>
      <c r="AR24" s="27"/>
      <c r="AS24" s="27"/>
      <c r="AT24" s="27"/>
      <c r="AU24" s="27"/>
    </row>
    <row r="25" spans="2:48" s="286" customFormat="1" ht="15" customHeight="1">
      <c r="B25" s="440"/>
      <c r="C25" s="445"/>
      <c r="D25" s="446"/>
      <c r="E25" s="447"/>
      <c r="F25" s="455" t="s">
        <v>196</v>
      </c>
      <c r="G25" s="455"/>
      <c r="H25" s="456"/>
      <c r="I25" s="1260" t="s">
        <v>646</v>
      </c>
      <c r="J25" s="1260"/>
      <c r="K25" s="1260"/>
      <c r="L25" s="1260"/>
      <c r="M25" s="1260"/>
      <c r="N25" s="1260"/>
      <c r="O25" s="1260"/>
      <c r="P25" s="1260"/>
      <c r="Q25" s="1260"/>
      <c r="R25" s="1260"/>
      <c r="S25" s="1260"/>
      <c r="T25" s="1260"/>
      <c r="U25" s="1260"/>
      <c r="V25" s="1260"/>
      <c r="W25" s="1260"/>
      <c r="X25" s="1260"/>
      <c r="Y25" s="1260"/>
      <c r="Z25" s="1260"/>
      <c r="AA25" s="1260"/>
      <c r="AB25" s="475"/>
      <c r="AC25" s="476"/>
      <c r="AD25" s="476"/>
      <c r="AE25" s="476"/>
      <c r="AF25" s="476"/>
      <c r="AG25" s="476"/>
      <c r="AH25" s="476"/>
      <c r="AI25" s="476"/>
      <c r="AJ25" s="476"/>
      <c r="AK25" s="477"/>
      <c r="AL25" s="27"/>
      <c r="AM25" s="27"/>
      <c r="AN25" s="27"/>
      <c r="AO25" s="27"/>
      <c r="AP25" s="27"/>
      <c r="AQ25" s="27"/>
      <c r="AR25" s="27"/>
      <c r="AS25" s="27"/>
      <c r="AT25" s="27"/>
      <c r="AU25" s="27"/>
    </row>
    <row r="26" spans="2:48" s="297" customFormat="1" ht="30" customHeight="1">
      <c r="B26" s="440"/>
      <c r="C26" s="445"/>
      <c r="D26" s="446"/>
      <c r="E26" s="447"/>
      <c r="F26" s="458" t="s">
        <v>24</v>
      </c>
      <c r="G26" s="458"/>
      <c r="H26" s="459"/>
      <c r="I26" s="1261" t="s">
        <v>647</v>
      </c>
      <c r="J26" s="1261"/>
      <c r="K26" s="1261"/>
      <c r="L26" s="1261"/>
      <c r="M26" s="1261"/>
      <c r="N26" s="1261"/>
      <c r="O26" s="1261"/>
      <c r="P26" s="1261"/>
      <c r="Q26" s="1261"/>
      <c r="R26" s="1261"/>
      <c r="S26" s="1261"/>
      <c r="T26" s="1261"/>
      <c r="U26" s="1261"/>
      <c r="V26" s="1261"/>
      <c r="W26" s="1261"/>
      <c r="X26" s="1261"/>
      <c r="Y26" s="1261"/>
      <c r="Z26" s="1261"/>
      <c r="AA26" s="1261"/>
      <c r="AB26" s="478"/>
      <c r="AC26" s="479"/>
      <c r="AD26" s="479"/>
      <c r="AE26" s="479"/>
      <c r="AF26" s="479"/>
      <c r="AG26" s="479"/>
      <c r="AH26" s="479"/>
      <c r="AI26" s="479"/>
      <c r="AJ26" s="479"/>
      <c r="AK26" s="480"/>
      <c r="AL26" s="27"/>
      <c r="AM26" s="27"/>
      <c r="AN26" s="27"/>
      <c r="AO26" s="27"/>
      <c r="AP26" s="27"/>
      <c r="AQ26" s="27"/>
      <c r="AR26" s="27"/>
      <c r="AS26" s="27"/>
      <c r="AT26" s="27"/>
      <c r="AU26" s="27"/>
    </row>
    <row r="27" spans="2:48" s="297" customFormat="1" ht="24.9" customHeight="1">
      <c r="B27" s="440"/>
      <c r="C27" s="445"/>
      <c r="D27" s="446"/>
      <c r="E27" s="447"/>
      <c r="F27" s="455" t="s">
        <v>25</v>
      </c>
      <c r="G27" s="455"/>
      <c r="H27" s="456"/>
      <c r="I27" s="1262" t="s">
        <v>737</v>
      </c>
      <c r="J27" s="1263"/>
      <c r="K27" s="1263"/>
      <c r="L27" s="1263"/>
      <c r="M27" s="1263"/>
      <c r="N27" s="1263"/>
      <c r="O27" s="1263"/>
      <c r="P27" s="1263"/>
      <c r="Q27" s="1263"/>
      <c r="R27" s="1263"/>
      <c r="S27" s="1263"/>
      <c r="T27" s="1263"/>
      <c r="U27" s="309" t="s">
        <v>728</v>
      </c>
      <c r="V27" s="484" t="s">
        <v>26</v>
      </c>
      <c r="W27" s="485"/>
      <c r="X27" s="486"/>
      <c r="Y27" s="1262" t="s">
        <v>738</v>
      </c>
      <c r="Z27" s="1263"/>
      <c r="AA27" s="1263"/>
      <c r="AB27" s="1263"/>
      <c r="AC27" s="1263"/>
      <c r="AD27" s="1263"/>
      <c r="AE27" s="1263"/>
      <c r="AF27" s="1263"/>
      <c r="AG27" s="1263"/>
      <c r="AH27" s="1263"/>
      <c r="AI27" s="1263"/>
      <c r="AJ27" s="1263"/>
      <c r="AK27" s="310" t="s">
        <v>728</v>
      </c>
      <c r="AL27" s="27"/>
      <c r="AM27" s="27"/>
      <c r="AN27" s="27"/>
      <c r="AO27" s="27"/>
      <c r="AP27" s="27"/>
      <c r="AQ27" s="27"/>
      <c r="AR27" s="27"/>
      <c r="AS27" s="27"/>
      <c r="AT27" s="27"/>
      <c r="AU27" s="27"/>
    </row>
    <row r="28" spans="2:48" s="297" customFormat="1" ht="24.9" customHeight="1">
      <c r="B28" s="440"/>
      <c r="C28" s="445"/>
      <c r="D28" s="446"/>
      <c r="E28" s="447"/>
      <c r="F28" s="487" t="s">
        <v>648</v>
      </c>
      <c r="G28" s="487"/>
      <c r="H28" s="488"/>
      <c r="I28" s="1264" t="s">
        <v>649</v>
      </c>
      <c r="J28" s="1265"/>
      <c r="K28" s="1265"/>
      <c r="L28" s="1265"/>
      <c r="M28" s="1265"/>
      <c r="N28" s="1265"/>
      <c r="O28" s="1265"/>
      <c r="P28" s="1265"/>
      <c r="Q28" s="1265"/>
      <c r="R28" s="1265"/>
      <c r="S28" s="1265"/>
      <c r="T28" s="1265"/>
      <c r="U28" s="1266"/>
      <c r="V28" s="492" t="s">
        <v>650</v>
      </c>
      <c r="W28" s="493"/>
      <c r="X28" s="494"/>
      <c r="Y28" s="1267" t="s">
        <v>649</v>
      </c>
      <c r="Z28" s="1268"/>
      <c r="AA28" s="1268"/>
      <c r="AB28" s="1268"/>
      <c r="AC28" s="1268"/>
      <c r="AD28" s="1268"/>
      <c r="AE28" s="1268"/>
      <c r="AF28" s="1268"/>
      <c r="AG28" s="1268"/>
      <c r="AH28" s="1268"/>
      <c r="AI28" s="1268"/>
      <c r="AJ28" s="1268"/>
      <c r="AK28" s="311" t="s">
        <v>728</v>
      </c>
      <c r="AL28" s="27"/>
      <c r="AM28" s="27"/>
      <c r="AP28" s="27"/>
      <c r="AQ28" s="27"/>
      <c r="AR28" s="27"/>
      <c r="AS28" s="27"/>
      <c r="AT28" s="27"/>
      <c r="AU28" s="27"/>
      <c r="AV28" s="312" t="s">
        <v>651</v>
      </c>
    </row>
    <row r="29" spans="2:48" s="297" customFormat="1" ht="24.9" customHeight="1">
      <c r="B29" s="440"/>
      <c r="C29" s="445"/>
      <c r="D29" s="446"/>
      <c r="E29" s="447"/>
      <c r="F29" s="495" t="s">
        <v>652</v>
      </c>
      <c r="G29" s="469"/>
      <c r="H29" s="470"/>
      <c r="I29" s="1269" t="s">
        <v>653</v>
      </c>
      <c r="J29" s="1270"/>
      <c r="K29" s="1270"/>
      <c r="L29" s="1270"/>
      <c r="M29" s="1270"/>
      <c r="N29" s="1270"/>
      <c r="O29" s="1270"/>
      <c r="P29" s="1270"/>
      <c r="Q29" s="1270"/>
      <c r="R29" s="1270"/>
      <c r="S29" s="1270"/>
      <c r="T29" s="1270"/>
      <c r="U29" s="1270"/>
      <c r="V29" s="313" t="s">
        <v>654</v>
      </c>
      <c r="W29" s="1270" t="s">
        <v>655</v>
      </c>
      <c r="X29" s="1271"/>
      <c r="Y29" s="1271"/>
      <c r="Z29" s="1271"/>
      <c r="AA29" s="1271"/>
      <c r="AB29" s="1271"/>
      <c r="AC29" s="1271"/>
      <c r="AD29" s="1271"/>
      <c r="AE29" s="1271"/>
      <c r="AF29" s="1271"/>
      <c r="AG29" s="1271"/>
      <c r="AH29" s="1271"/>
      <c r="AI29" s="1271"/>
      <c r="AJ29" s="1271"/>
      <c r="AK29" s="1272"/>
      <c r="AL29" s="27"/>
      <c r="AM29" s="27"/>
      <c r="AN29" s="27"/>
      <c r="AO29" s="27"/>
      <c r="AP29" s="27"/>
      <c r="AQ29" s="27"/>
      <c r="AR29" s="27"/>
      <c r="AS29" s="27"/>
      <c r="AT29" s="27"/>
      <c r="AU29" s="27"/>
      <c r="AV29" s="314" t="str">
        <f>I29&amp;V29&amp;W29</f>
        <v>system-taro@aaaaa.co.jp</v>
      </c>
    </row>
    <row r="30" spans="2:48" s="297" customFormat="1" ht="15" customHeight="1">
      <c r="B30" s="440"/>
      <c r="C30" s="445"/>
      <c r="D30" s="446"/>
      <c r="E30" s="447"/>
      <c r="F30" s="496"/>
      <c r="G30" s="497"/>
      <c r="H30" s="498"/>
      <c r="I30" s="503" t="str">
        <f>IF(I29="","",I29&amp;V29&amp;W29)</f>
        <v>system-taro@aaaaa.co.jp</v>
      </c>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5"/>
      <c r="AL30" s="27"/>
      <c r="AM30" s="27"/>
      <c r="AN30" s="27"/>
      <c r="AO30" s="27"/>
      <c r="AP30" s="27"/>
      <c r="AQ30" s="27"/>
      <c r="AR30" s="27"/>
      <c r="AS30" s="27"/>
      <c r="AT30" s="27"/>
      <c r="AU30" s="27"/>
      <c r="AV30" s="314"/>
    </row>
    <row r="31" spans="2:48" s="297" customFormat="1" ht="30" customHeight="1" thickBot="1">
      <c r="B31" s="441"/>
      <c r="C31" s="448"/>
      <c r="D31" s="449"/>
      <c r="E31" s="450"/>
      <c r="F31" s="506" t="s">
        <v>27</v>
      </c>
      <c r="G31" s="507"/>
      <c r="H31" s="508"/>
      <c r="I31" s="509" t="s">
        <v>28</v>
      </c>
      <c r="J31" s="510"/>
      <c r="K31" s="511" t="s">
        <v>720</v>
      </c>
      <c r="L31" s="511"/>
      <c r="M31" s="511"/>
      <c r="N31" s="511"/>
      <c r="O31" s="511"/>
      <c r="P31" s="511"/>
      <c r="Q31" s="511"/>
      <c r="R31" s="511"/>
      <c r="S31" s="511"/>
      <c r="T31" s="511"/>
      <c r="U31" s="511"/>
      <c r="V31" s="315" t="s">
        <v>4</v>
      </c>
      <c r="W31" s="512" t="s">
        <v>656</v>
      </c>
      <c r="X31" s="512"/>
      <c r="Y31" s="512"/>
      <c r="Z31" s="315" t="s">
        <v>4</v>
      </c>
      <c r="AA31" s="512" t="s">
        <v>657</v>
      </c>
      <c r="AB31" s="512"/>
      <c r="AC31" s="512"/>
      <c r="AD31" s="316"/>
      <c r="AE31" s="317"/>
      <c r="AF31" s="317"/>
      <c r="AG31" s="317"/>
      <c r="AH31" s="317"/>
      <c r="AI31" s="317"/>
      <c r="AJ31" s="317"/>
      <c r="AK31" s="318"/>
      <c r="AL31" s="27"/>
      <c r="AM31" s="27"/>
      <c r="AN31" s="27" t="s">
        <v>17</v>
      </c>
      <c r="AO31" s="27" t="str">
        <f>IF($Z$31="□","■","")</f>
        <v>■</v>
      </c>
      <c r="AP31" s="27"/>
      <c r="AQ31" s="27" t="s">
        <v>17</v>
      </c>
      <c r="AR31" s="27" t="str">
        <f>IF($V$31="□","■","")</f>
        <v>■</v>
      </c>
      <c r="AS31" s="319"/>
      <c r="AT31" s="27"/>
      <c r="AU31" s="27"/>
    </row>
    <row r="32" spans="2:48" ht="15" customHeight="1"/>
    <row r="33" spans="2:47" ht="15" customHeight="1">
      <c r="AE33" s="320"/>
      <c r="AF33" s="320"/>
      <c r="AG33" s="320"/>
      <c r="AH33" s="320"/>
      <c r="AI33" s="320"/>
      <c r="AJ33" s="321" t="s">
        <v>729</v>
      </c>
      <c r="AK33" s="320"/>
    </row>
    <row r="34" spans="2:47" ht="15" customHeight="1"/>
    <row r="35" spans="2:47" s="297" customFormat="1" ht="15" customHeight="1">
      <c r="B35" s="27"/>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27"/>
      <c r="AL35" s="27"/>
      <c r="AM35" s="27"/>
      <c r="AN35" s="27"/>
      <c r="AO35" s="27"/>
      <c r="AP35" s="27"/>
      <c r="AQ35" s="27"/>
      <c r="AR35" s="27"/>
      <c r="AS35" s="27"/>
      <c r="AT35" s="27"/>
      <c r="AU35" s="27"/>
    </row>
    <row r="36" spans="2:47" ht="15" customHeight="1"/>
    <row r="37" spans="2:47" ht="15" customHeight="1"/>
    <row r="38" spans="2:47" ht="15" customHeight="1"/>
    <row r="39" spans="2:47" s="297" customFormat="1" ht="15" customHeight="1">
      <c r="B39" s="323" t="s">
        <v>552</v>
      </c>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27"/>
      <c r="AM39" s="27"/>
      <c r="AN39" s="27"/>
      <c r="AO39" s="27"/>
      <c r="AP39" s="27"/>
      <c r="AQ39" s="27"/>
      <c r="AR39" s="27"/>
      <c r="AS39" s="27"/>
      <c r="AT39" s="27"/>
      <c r="AU39" s="27"/>
    </row>
    <row r="40" spans="2:47" s="297" customFormat="1" ht="15" customHeight="1">
      <c r="B40" s="524" t="s">
        <v>29</v>
      </c>
      <c r="C40" s="525"/>
      <c r="D40" s="525"/>
      <c r="E40" s="525"/>
      <c r="F40" s="525"/>
      <c r="G40" s="525"/>
      <c r="H40" s="525"/>
      <c r="I40" s="525"/>
      <c r="J40" s="526"/>
      <c r="K40" s="524" t="s">
        <v>658</v>
      </c>
      <c r="L40" s="525"/>
      <c r="M40" s="525"/>
      <c r="N40" s="525"/>
      <c r="O40" s="525"/>
      <c r="P40" s="525"/>
      <c r="Q40" s="525"/>
      <c r="R40" s="525"/>
      <c r="S40" s="525"/>
      <c r="T40" s="525"/>
      <c r="U40" s="525"/>
      <c r="V40" s="525"/>
      <c r="W40" s="525"/>
      <c r="X40" s="525"/>
      <c r="Y40" s="526"/>
      <c r="Z40" s="525" t="s">
        <v>659</v>
      </c>
      <c r="AA40" s="525"/>
      <c r="AB40" s="525"/>
      <c r="AC40" s="525"/>
      <c r="AD40" s="525"/>
      <c r="AE40" s="525"/>
      <c r="AF40" s="525"/>
      <c r="AG40" s="525"/>
      <c r="AH40" s="525"/>
      <c r="AI40" s="525"/>
      <c r="AJ40" s="525"/>
      <c r="AK40" s="526"/>
      <c r="AL40" s="27"/>
      <c r="AM40" s="27"/>
      <c r="AN40" s="27"/>
      <c r="AO40" s="27"/>
      <c r="AP40" s="27"/>
      <c r="AQ40" s="27"/>
      <c r="AR40" s="27"/>
      <c r="AS40" s="27"/>
      <c r="AT40" s="27"/>
      <c r="AU40" s="27"/>
    </row>
    <row r="41" spans="2:47" s="297" customFormat="1" ht="35.15" customHeight="1">
      <c r="B41" s="513" t="s">
        <v>30</v>
      </c>
      <c r="C41" s="514"/>
      <c r="D41" s="515"/>
      <c r="E41" s="516"/>
      <c r="F41" s="516"/>
      <c r="G41" s="516"/>
      <c r="H41" s="516"/>
      <c r="I41" s="516"/>
      <c r="J41" s="517"/>
      <c r="K41" s="518"/>
      <c r="L41" s="519"/>
      <c r="M41" s="519"/>
      <c r="N41" s="519"/>
      <c r="O41" s="519"/>
      <c r="P41" s="519"/>
      <c r="Q41" s="519"/>
      <c r="R41" s="519"/>
      <c r="S41" s="519"/>
      <c r="T41" s="519"/>
      <c r="U41" s="519"/>
      <c r="V41" s="519"/>
      <c r="W41" s="519"/>
      <c r="X41" s="519"/>
      <c r="Y41" s="520"/>
      <c r="Z41" s="521"/>
      <c r="AA41" s="522"/>
      <c r="AB41" s="522"/>
      <c r="AC41" s="522"/>
      <c r="AD41" s="522"/>
      <c r="AE41" s="522"/>
      <c r="AF41" s="522"/>
      <c r="AG41" s="522"/>
      <c r="AH41" s="522"/>
      <c r="AI41" s="522"/>
      <c r="AJ41" s="522"/>
      <c r="AK41" s="523"/>
      <c r="AL41" s="27"/>
      <c r="AM41" s="27"/>
      <c r="AN41" s="27"/>
      <c r="AO41" s="27"/>
      <c r="AP41" s="27"/>
      <c r="AQ41" s="27"/>
      <c r="AR41" s="27"/>
      <c r="AS41" s="27"/>
      <c r="AT41" s="27"/>
      <c r="AU41" s="27"/>
    </row>
    <row r="42" spans="2:47" s="297" customFormat="1" ht="35.15" customHeight="1">
      <c r="B42" s="513" t="s">
        <v>31</v>
      </c>
      <c r="C42" s="514"/>
      <c r="D42" s="515"/>
      <c r="E42" s="516"/>
      <c r="F42" s="516"/>
      <c r="G42" s="516"/>
      <c r="H42" s="516"/>
      <c r="I42" s="516"/>
      <c r="J42" s="517"/>
      <c r="K42" s="518"/>
      <c r="L42" s="519"/>
      <c r="M42" s="519"/>
      <c r="N42" s="519"/>
      <c r="O42" s="519"/>
      <c r="P42" s="519"/>
      <c r="Q42" s="519"/>
      <c r="R42" s="519"/>
      <c r="S42" s="519"/>
      <c r="T42" s="519"/>
      <c r="U42" s="519"/>
      <c r="V42" s="519"/>
      <c r="W42" s="519"/>
      <c r="X42" s="519"/>
      <c r="Y42" s="520"/>
      <c r="Z42" s="521"/>
      <c r="AA42" s="522"/>
      <c r="AB42" s="522"/>
      <c r="AC42" s="522"/>
      <c r="AD42" s="522"/>
      <c r="AE42" s="522"/>
      <c r="AF42" s="522"/>
      <c r="AG42" s="522"/>
      <c r="AH42" s="522"/>
      <c r="AI42" s="522"/>
      <c r="AJ42" s="522"/>
      <c r="AK42" s="523"/>
      <c r="AL42" s="27"/>
      <c r="AM42" s="27"/>
      <c r="AN42" s="27"/>
      <c r="AO42" s="27"/>
      <c r="AP42" s="27"/>
      <c r="AQ42" s="27"/>
      <c r="AR42" s="27"/>
      <c r="AS42" s="27"/>
      <c r="AT42" s="27"/>
      <c r="AU42" s="27"/>
    </row>
    <row r="43" spans="2:47" s="297" customFormat="1" ht="9.9" customHeight="1">
      <c r="B43" s="325"/>
      <c r="C43" s="325"/>
      <c r="D43" s="326"/>
      <c r="E43" s="326"/>
      <c r="F43" s="326"/>
      <c r="G43" s="326"/>
      <c r="H43" s="326"/>
      <c r="I43" s="327"/>
      <c r="J43" s="327"/>
      <c r="K43" s="327"/>
      <c r="L43" s="327"/>
      <c r="M43" s="327"/>
      <c r="N43" s="327"/>
      <c r="O43" s="327"/>
      <c r="P43" s="327"/>
      <c r="Q43" s="327"/>
      <c r="R43" s="327"/>
      <c r="S43" s="327"/>
      <c r="T43" s="327"/>
      <c r="U43" s="327"/>
      <c r="V43" s="327"/>
      <c r="W43" s="327"/>
      <c r="X43" s="327"/>
      <c r="Y43" s="327"/>
      <c r="Z43" s="328"/>
      <c r="AA43" s="329"/>
      <c r="AB43" s="329"/>
      <c r="AC43" s="329"/>
      <c r="AD43" s="330"/>
      <c r="AE43" s="329"/>
      <c r="AF43" s="329"/>
      <c r="AG43" s="330"/>
      <c r="AH43" s="329"/>
      <c r="AI43" s="329"/>
      <c r="AJ43" s="330"/>
      <c r="AK43" s="330"/>
      <c r="AL43" s="27"/>
      <c r="AM43" s="27"/>
      <c r="AN43" s="27"/>
      <c r="AO43" s="27"/>
      <c r="AP43" s="27"/>
      <c r="AQ43" s="27"/>
      <c r="AR43" s="27"/>
      <c r="AS43" s="27"/>
      <c r="AT43" s="27"/>
      <c r="AU43" s="27"/>
    </row>
    <row r="44" spans="2:47" s="297" customFormat="1" ht="15" customHeight="1">
      <c r="B44" s="524" t="s">
        <v>660</v>
      </c>
      <c r="C44" s="525"/>
      <c r="D44" s="525"/>
      <c r="E44" s="525"/>
      <c r="F44" s="525"/>
      <c r="G44" s="525"/>
      <c r="H44" s="525"/>
      <c r="I44" s="525"/>
      <c r="J44" s="526"/>
      <c r="K44" s="524" t="s">
        <v>661</v>
      </c>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6"/>
      <c r="AL44" s="27"/>
      <c r="AM44" s="27"/>
      <c r="AN44" s="27"/>
      <c r="AO44" s="27"/>
      <c r="AP44" s="27"/>
      <c r="AQ44" s="27"/>
      <c r="AR44" s="27"/>
      <c r="AS44" s="27"/>
      <c r="AT44" s="27"/>
      <c r="AU44" s="27"/>
    </row>
    <row r="45" spans="2:47" s="297" customFormat="1" ht="18" customHeight="1">
      <c r="B45" s="527"/>
      <c r="C45" s="528"/>
      <c r="D45" s="528"/>
      <c r="E45" s="528"/>
      <c r="F45" s="528"/>
      <c r="G45" s="528"/>
      <c r="H45" s="528"/>
      <c r="I45" s="528"/>
      <c r="J45" s="529"/>
      <c r="K45" s="536"/>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8"/>
      <c r="AL45" s="27"/>
      <c r="AM45" s="27"/>
      <c r="AN45" s="27"/>
      <c r="AO45" s="27"/>
      <c r="AP45" s="27"/>
      <c r="AQ45" s="27"/>
      <c r="AR45" s="27"/>
      <c r="AS45" s="27"/>
      <c r="AT45" s="27"/>
      <c r="AU45" s="27"/>
    </row>
    <row r="46" spans="2:47" s="297" customFormat="1" ht="18" customHeight="1">
      <c r="B46" s="530"/>
      <c r="C46" s="531"/>
      <c r="D46" s="531"/>
      <c r="E46" s="531"/>
      <c r="F46" s="531"/>
      <c r="G46" s="531"/>
      <c r="H46" s="531"/>
      <c r="I46" s="531"/>
      <c r="J46" s="532"/>
      <c r="K46" s="539"/>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1"/>
      <c r="AL46" s="27"/>
      <c r="AM46" s="27"/>
      <c r="AN46" s="27"/>
      <c r="AO46" s="27"/>
      <c r="AP46" s="27"/>
      <c r="AQ46" s="27"/>
      <c r="AR46" s="27"/>
      <c r="AS46" s="27"/>
      <c r="AT46" s="27"/>
      <c r="AU46" s="27"/>
    </row>
    <row r="47" spans="2:47" s="297" customFormat="1" ht="18" customHeight="1">
      <c r="B47" s="530"/>
      <c r="C47" s="531"/>
      <c r="D47" s="531"/>
      <c r="E47" s="531"/>
      <c r="F47" s="531"/>
      <c r="G47" s="531"/>
      <c r="H47" s="531"/>
      <c r="I47" s="531"/>
      <c r="J47" s="532"/>
      <c r="K47" s="539"/>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1"/>
      <c r="AL47" s="27"/>
      <c r="AM47" s="27"/>
      <c r="AN47" s="27"/>
      <c r="AO47" s="27"/>
      <c r="AP47" s="27"/>
      <c r="AQ47" s="27"/>
      <c r="AR47" s="27"/>
      <c r="AS47" s="27"/>
      <c r="AT47" s="27"/>
      <c r="AU47" s="27"/>
    </row>
    <row r="48" spans="2:47" s="297" customFormat="1" ht="18" customHeight="1">
      <c r="B48" s="530"/>
      <c r="C48" s="531"/>
      <c r="D48" s="531"/>
      <c r="E48" s="531"/>
      <c r="F48" s="531"/>
      <c r="G48" s="531"/>
      <c r="H48" s="531"/>
      <c r="I48" s="531"/>
      <c r="J48" s="532"/>
      <c r="K48" s="539"/>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1"/>
      <c r="AL48" s="27"/>
      <c r="AM48" s="27"/>
      <c r="AN48" s="27"/>
      <c r="AO48" s="27"/>
      <c r="AP48" s="27"/>
      <c r="AQ48" s="27"/>
      <c r="AR48" s="27"/>
      <c r="AS48" s="27"/>
      <c r="AT48" s="27"/>
      <c r="AU48" s="27"/>
    </row>
    <row r="49" spans="2:47" s="297" customFormat="1" ht="18" customHeight="1">
      <c r="B49" s="533"/>
      <c r="C49" s="534"/>
      <c r="D49" s="534"/>
      <c r="E49" s="534"/>
      <c r="F49" s="534"/>
      <c r="G49" s="534"/>
      <c r="H49" s="534"/>
      <c r="I49" s="534"/>
      <c r="J49" s="535"/>
      <c r="K49" s="542"/>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4"/>
      <c r="AL49" s="27"/>
      <c r="AM49" s="27"/>
      <c r="AN49" s="27"/>
      <c r="AO49" s="27"/>
      <c r="AP49" s="27"/>
      <c r="AQ49" s="27"/>
      <c r="AR49" s="27"/>
      <c r="AS49" s="27"/>
      <c r="AT49" s="27"/>
      <c r="AU49" s="27"/>
    </row>
    <row r="50" spans="2:47" s="297" customFormat="1" ht="9.9" customHeight="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27"/>
      <c r="AM50" s="27"/>
      <c r="AN50" s="27"/>
      <c r="AO50" s="27"/>
      <c r="AP50" s="27"/>
      <c r="AQ50" s="27"/>
      <c r="AR50" s="27"/>
      <c r="AS50" s="27"/>
      <c r="AT50" s="27"/>
      <c r="AU50" s="27"/>
    </row>
    <row r="51" spans="2:47" ht="15" customHeight="1">
      <c r="B51" s="545" t="s">
        <v>662</v>
      </c>
      <c r="C51" s="546"/>
      <c r="D51" s="546"/>
      <c r="E51" s="546"/>
      <c r="F51" s="546"/>
      <c r="G51" s="546"/>
      <c r="H51" s="546"/>
      <c r="I51" s="546"/>
      <c r="J51" s="546"/>
      <c r="K51" s="546"/>
      <c r="L51" s="546"/>
      <c r="M51" s="546"/>
      <c r="N51" s="546"/>
      <c r="O51" s="546"/>
      <c r="P51" s="546"/>
      <c r="Q51" s="546"/>
      <c r="R51" s="546"/>
      <c r="S51" s="547"/>
      <c r="T51" s="548" t="s">
        <v>34</v>
      </c>
      <c r="U51" s="549"/>
      <c r="V51" s="549"/>
      <c r="W51" s="549"/>
      <c r="X51" s="549"/>
      <c r="Y51" s="549"/>
      <c r="Z51" s="549"/>
      <c r="AA51" s="549"/>
      <c r="AB51" s="550"/>
      <c r="AC51" s="548" t="s">
        <v>663</v>
      </c>
      <c r="AD51" s="549"/>
      <c r="AE51" s="549"/>
      <c r="AF51" s="549"/>
      <c r="AG51" s="549"/>
      <c r="AH51" s="549"/>
      <c r="AI51" s="549"/>
      <c r="AJ51" s="549"/>
      <c r="AK51" s="550"/>
    </row>
    <row r="52" spans="2:47" ht="15" customHeight="1">
      <c r="B52" s="551" t="s">
        <v>664</v>
      </c>
      <c r="C52" s="552"/>
      <c r="D52" s="552"/>
      <c r="E52" s="552"/>
      <c r="F52" s="552"/>
      <c r="G52" s="553"/>
      <c r="H52" s="551" t="s">
        <v>665</v>
      </c>
      <c r="I52" s="552"/>
      <c r="J52" s="552"/>
      <c r="K52" s="552"/>
      <c r="L52" s="553"/>
      <c r="M52" s="551" t="s">
        <v>666</v>
      </c>
      <c r="N52" s="552"/>
      <c r="O52" s="552"/>
      <c r="P52" s="552"/>
      <c r="Q52" s="552"/>
      <c r="R52" s="552"/>
      <c r="S52" s="553"/>
      <c r="T52" s="554" t="s">
        <v>35</v>
      </c>
      <c r="U52" s="555"/>
      <c r="V52" s="555"/>
      <c r="W52" s="555"/>
      <c r="X52" s="555"/>
      <c r="Y52" s="555"/>
      <c r="Z52" s="555"/>
      <c r="AA52" s="555"/>
      <c r="AB52" s="556"/>
      <c r="AC52" s="554" t="s">
        <v>35</v>
      </c>
      <c r="AD52" s="555"/>
      <c r="AE52" s="555"/>
      <c r="AF52" s="555"/>
      <c r="AG52" s="555"/>
      <c r="AH52" s="555"/>
      <c r="AI52" s="555"/>
      <c r="AJ52" s="555"/>
      <c r="AK52" s="556"/>
    </row>
    <row r="53" spans="2:47" ht="15.9" customHeight="1">
      <c r="B53" s="564" t="s">
        <v>4</v>
      </c>
      <c r="C53" s="566" t="s">
        <v>667</v>
      </c>
      <c r="D53" s="567"/>
      <c r="E53" s="567"/>
      <c r="F53" s="567"/>
      <c r="G53" s="568"/>
      <c r="H53" s="564" t="s">
        <v>4</v>
      </c>
      <c r="I53" s="566" t="s">
        <v>73</v>
      </c>
      <c r="J53" s="567"/>
      <c r="K53" s="567"/>
      <c r="L53" s="568"/>
      <c r="M53" s="569" t="s">
        <v>668</v>
      </c>
      <c r="N53" s="570"/>
      <c r="O53" s="570"/>
      <c r="P53" s="570"/>
      <c r="Q53" s="570"/>
      <c r="R53" s="570"/>
      <c r="S53" s="571"/>
      <c r="T53" s="577"/>
      <c r="U53" s="557"/>
      <c r="V53" s="557"/>
      <c r="W53" s="557"/>
      <c r="X53" s="557"/>
      <c r="Y53" s="557"/>
      <c r="Z53" s="557"/>
      <c r="AA53" s="557"/>
      <c r="AB53" s="558"/>
      <c r="AC53" s="579"/>
      <c r="AD53" s="580"/>
      <c r="AE53" s="580"/>
      <c r="AF53" s="580"/>
      <c r="AG53" s="581"/>
      <c r="AH53" s="557"/>
      <c r="AI53" s="557"/>
      <c r="AJ53" s="557"/>
      <c r="AK53" s="558"/>
      <c r="AN53" s="27" t="s">
        <v>4</v>
      </c>
      <c r="AO53" s="27" t="str">
        <f>IF(AND($B$55="□",$B$57="□"),"■","")</f>
        <v>■</v>
      </c>
      <c r="AP53" s="27" t="s">
        <v>4</v>
      </c>
      <c r="AQ53" s="27" t="str">
        <f>IF($H$55="□","■","")</f>
        <v>■</v>
      </c>
    </row>
    <row r="54" spans="2:47" ht="15.9" customHeight="1">
      <c r="B54" s="565"/>
      <c r="C54" s="567"/>
      <c r="D54" s="567"/>
      <c r="E54" s="567"/>
      <c r="F54" s="567"/>
      <c r="G54" s="568"/>
      <c r="H54" s="565"/>
      <c r="I54" s="567"/>
      <c r="J54" s="567"/>
      <c r="K54" s="567"/>
      <c r="L54" s="568"/>
      <c r="M54" s="561"/>
      <c r="N54" s="562"/>
      <c r="O54" s="562"/>
      <c r="P54" s="562"/>
      <c r="Q54" s="562"/>
      <c r="R54" s="562"/>
      <c r="S54" s="563"/>
      <c r="T54" s="577"/>
      <c r="U54" s="557"/>
      <c r="V54" s="557"/>
      <c r="W54" s="557"/>
      <c r="X54" s="557"/>
      <c r="Y54" s="557"/>
      <c r="Z54" s="557"/>
      <c r="AA54" s="557"/>
      <c r="AB54" s="558"/>
      <c r="AC54" s="564"/>
      <c r="AD54" s="582"/>
      <c r="AE54" s="582"/>
      <c r="AF54" s="582"/>
      <c r="AG54" s="583"/>
      <c r="AH54" s="557"/>
      <c r="AI54" s="557"/>
      <c r="AJ54" s="557"/>
      <c r="AK54" s="558"/>
      <c r="AN54" s="27" t="s">
        <v>4</v>
      </c>
      <c r="AO54" s="27" t="str">
        <f>IF(AND($B$53="□",$B$57="□"),"■","")</f>
        <v>■</v>
      </c>
      <c r="AP54" s="27" t="s">
        <v>4</v>
      </c>
      <c r="AQ54" s="27" t="str">
        <f>IF($H$53="□","■","")</f>
        <v>■</v>
      </c>
    </row>
    <row r="55" spans="2:47" ht="15.9" customHeight="1">
      <c r="B55" s="564" t="s">
        <v>4</v>
      </c>
      <c r="C55" s="566" t="s">
        <v>72</v>
      </c>
      <c r="D55" s="567"/>
      <c r="E55" s="567"/>
      <c r="F55" s="567"/>
      <c r="G55" s="568"/>
      <c r="H55" s="564" t="s">
        <v>4</v>
      </c>
      <c r="I55" s="566" t="s">
        <v>669</v>
      </c>
      <c r="J55" s="567"/>
      <c r="K55" s="567"/>
      <c r="L55" s="568"/>
      <c r="M55" s="562"/>
      <c r="N55" s="562"/>
      <c r="O55" s="562"/>
      <c r="P55" s="562"/>
      <c r="Q55" s="562"/>
      <c r="R55" s="562"/>
      <c r="S55" s="563"/>
      <c r="T55" s="577"/>
      <c r="U55" s="557"/>
      <c r="V55" s="557"/>
      <c r="W55" s="557"/>
      <c r="X55" s="557"/>
      <c r="Y55" s="557"/>
      <c r="Z55" s="557"/>
      <c r="AA55" s="557"/>
      <c r="AB55" s="558"/>
      <c r="AC55" s="564"/>
      <c r="AD55" s="582"/>
      <c r="AE55" s="582"/>
      <c r="AF55" s="582"/>
      <c r="AG55" s="583"/>
      <c r="AH55" s="557"/>
      <c r="AI55" s="557"/>
      <c r="AJ55" s="557"/>
      <c r="AK55" s="558"/>
      <c r="AN55" s="27" t="s">
        <v>4</v>
      </c>
      <c r="AO55" s="27" t="str">
        <f>IF(AND($B$53="□",$B$55="□"),"■","")</f>
        <v>■</v>
      </c>
    </row>
    <row r="56" spans="2:47" ht="15.9" customHeight="1">
      <c r="B56" s="565"/>
      <c r="C56" s="567"/>
      <c r="D56" s="567"/>
      <c r="E56" s="567"/>
      <c r="F56" s="567"/>
      <c r="G56" s="568"/>
      <c r="H56" s="565"/>
      <c r="I56" s="567"/>
      <c r="J56" s="567"/>
      <c r="K56" s="567"/>
      <c r="L56" s="568"/>
      <c r="M56" s="569" t="s">
        <v>670</v>
      </c>
      <c r="N56" s="570"/>
      <c r="O56" s="570"/>
      <c r="P56" s="570"/>
      <c r="Q56" s="570"/>
      <c r="R56" s="570"/>
      <c r="S56" s="571"/>
      <c r="T56" s="577"/>
      <c r="U56" s="557"/>
      <c r="V56" s="557"/>
      <c r="W56" s="557"/>
      <c r="X56" s="557"/>
      <c r="Y56" s="557"/>
      <c r="Z56" s="557"/>
      <c r="AA56" s="557"/>
      <c r="AB56" s="558"/>
      <c r="AC56" s="564"/>
      <c r="AD56" s="582"/>
      <c r="AE56" s="582"/>
      <c r="AF56" s="582"/>
      <c r="AG56" s="583"/>
      <c r="AH56" s="557"/>
      <c r="AI56" s="557"/>
      <c r="AJ56" s="557"/>
      <c r="AK56" s="558"/>
    </row>
    <row r="57" spans="2:47" ht="15.9" customHeight="1">
      <c r="B57" s="564" t="s">
        <v>4</v>
      </c>
      <c r="C57" s="566" t="s">
        <v>33</v>
      </c>
      <c r="D57" s="567"/>
      <c r="E57" s="567"/>
      <c r="F57" s="567"/>
      <c r="G57" s="568"/>
      <c r="H57" s="575"/>
      <c r="I57" s="587"/>
      <c r="J57" s="567"/>
      <c r="K57" s="567"/>
      <c r="L57" s="568"/>
      <c r="M57" s="561"/>
      <c r="N57" s="588"/>
      <c r="O57" s="588"/>
      <c r="P57" s="588"/>
      <c r="Q57" s="588"/>
      <c r="R57" s="588"/>
      <c r="S57" s="589"/>
      <c r="T57" s="577"/>
      <c r="U57" s="557"/>
      <c r="V57" s="557"/>
      <c r="W57" s="557"/>
      <c r="X57" s="557"/>
      <c r="Y57" s="557"/>
      <c r="Z57" s="557"/>
      <c r="AA57" s="557"/>
      <c r="AB57" s="558"/>
      <c r="AC57" s="564"/>
      <c r="AD57" s="582"/>
      <c r="AE57" s="582"/>
      <c r="AF57" s="582"/>
      <c r="AG57" s="583"/>
      <c r="AH57" s="557"/>
      <c r="AI57" s="557"/>
      <c r="AJ57" s="557"/>
      <c r="AK57" s="558"/>
    </row>
    <row r="58" spans="2:47" ht="15.9" customHeight="1">
      <c r="B58" s="572"/>
      <c r="C58" s="573"/>
      <c r="D58" s="573"/>
      <c r="E58" s="573"/>
      <c r="F58" s="573"/>
      <c r="G58" s="574"/>
      <c r="H58" s="576"/>
      <c r="I58" s="573"/>
      <c r="J58" s="573"/>
      <c r="K58" s="573"/>
      <c r="L58" s="574"/>
      <c r="M58" s="590"/>
      <c r="N58" s="590"/>
      <c r="O58" s="590"/>
      <c r="P58" s="590"/>
      <c r="Q58" s="590"/>
      <c r="R58" s="590"/>
      <c r="S58" s="591"/>
      <c r="T58" s="578"/>
      <c r="U58" s="559"/>
      <c r="V58" s="559"/>
      <c r="W58" s="559"/>
      <c r="X58" s="559"/>
      <c r="Y58" s="559"/>
      <c r="Z58" s="559"/>
      <c r="AA58" s="559"/>
      <c r="AB58" s="560"/>
      <c r="AC58" s="584"/>
      <c r="AD58" s="585"/>
      <c r="AE58" s="585"/>
      <c r="AF58" s="585"/>
      <c r="AG58" s="586"/>
      <c r="AH58" s="559"/>
      <c r="AI58" s="559"/>
      <c r="AJ58" s="559"/>
      <c r="AK58" s="560"/>
    </row>
    <row r="59" spans="2:47" ht="15" customHeight="1">
      <c r="B59" s="548" t="s">
        <v>671</v>
      </c>
      <c r="C59" s="549"/>
      <c r="D59" s="549"/>
      <c r="E59" s="549"/>
      <c r="F59" s="549"/>
      <c r="G59" s="549"/>
      <c r="H59" s="549"/>
      <c r="I59" s="549"/>
      <c r="J59" s="550"/>
      <c r="K59" s="548" t="s">
        <v>672</v>
      </c>
      <c r="L59" s="549"/>
      <c r="M59" s="549"/>
      <c r="N59" s="549"/>
      <c r="O59" s="549"/>
      <c r="P59" s="549"/>
      <c r="Q59" s="549"/>
      <c r="R59" s="549"/>
      <c r="S59" s="550"/>
      <c r="T59" s="548" t="s">
        <v>673</v>
      </c>
      <c r="U59" s="549"/>
      <c r="V59" s="549"/>
      <c r="W59" s="549"/>
      <c r="X59" s="549"/>
      <c r="Y59" s="549"/>
      <c r="Z59" s="549"/>
      <c r="AA59" s="549"/>
      <c r="AB59" s="550"/>
      <c r="AC59" s="548" t="s">
        <v>674</v>
      </c>
      <c r="AD59" s="549"/>
      <c r="AE59" s="549"/>
      <c r="AF59" s="549"/>
      <c r="AG59" s="549"/>
      <c r="AH59" s="549"/>
      <c r="AI59" s="549"/>
      <c r="AJ59" s="549"/>
      <c r="AK59" s="550"/>
    </row>
    <row r="60" spans="2:47" ht="15" customHeight="1">
      <c r="B60" s="554" t="s">
        <v>35</v>
      </c>
      <c r="C60" s="555"/>
      <c r="D60" s="555"/>
      <c r="E60" s="555"/>
      <c r="F60" s="555"/>
      <c r="G60" s="555"/>
      <c r="H60" s="555"/>
      <c r="I60" s="555"/>
      <c r="J60" s="556"/>
      <c r="K60" s="554" t="s">
        <v>35</v>
      </c>
      <c r="L60" s="555"/>
      <c r="M60" s="555"/>
      <c r="N60" s="555"/>
      <c r="O60" s="555"/>
      <c r="P60" s="555"/>
      <c r="Q60" s="555"/>
      <c r="R60" s="555"/>
      <c r="S60" s="556"/>
      <c r="T60" s="554" t="s">
        <v>35</v>
      </c>
      <c r="U60" s="555"/>
      <c r="V60" s="555"/>
      <c r="W60" s="555"/>
      <c r="X60" s="555"/>
      <c r="Y60" s="555"/>
      <c r="Z60" s="555"/>
      <c r="AA60" s="555"/>
      <c r="AB60" s="556"/>
      <c r="AC60" s="554" t="s">
        <v>35</v>
      </c>
      <c r="AD60" s="555"/>
      <c r="AE60" s="555"/>
      <c r="AF60" s="555"/>
      <c r="AG60" s="555"/>
      <c r="AH60" s="555"/>
      <c r="AI60" s="555"/>
      <c r="AJ60" s="555"/>
      <c r="AK60" s="556"/>
    </row>
    <row r="61" spans="2:47" ht="15.9" customHeight="1">
      <c r="B61" s="577"/>
      <c r="C61" s="557"/>
      <c r="D61" s="557"/>
      <c r="E61" s="557"/>
      <c r="F61" s="557"/>
      <c r="G61" s="557"/>
      <c r="H61" s="557"/>
      <c r="I61" s="557"/>
      <c r="J61" s="558"/>
      <c r="K61" s="577"/>
      <c r="L61" s="557"/>
      <c r="M61" s="557"/>
      <c r="N61" s="557"/>
      <c r="O61" s="557"/>
      <c r="P61" s="557"/>
      <c r="Q61" s="557"/>
      <c r="R61" s="557"/>
      <c r="S61" s="558"/>
      <c r="T61" s="577"/>
      <c r="U61" s="557"/>
      <c r="V61" s="557"/>
      <c r="W61" s="557"/>
      <c r="X61" s="557"/>
      <c r="Y61" s="557"/>
      <c r="Z61" s="557"/>
      <c r="AA61" s="557"/>
      <c r="AB61" s="558"/>
      <c r="AC61" s="1273"/>
      <c r="AD61" s="1274"/>
      <c r="AE61" s="1274"/>
      <c r="AF61" s="1274"/>
      <c r="AG61" s="1274"/>
      <c r="AH61" s="1274"/>
      <c r="AI61" s="1274"/>
      <c r="AJ61" s="1274"/>
      <c r="AK61" s="1277"/>
    </row>
    <row r="62" spans="2:47" ht="15.9" customHeight="1">
      <c r="B62" s="577"/>
      <c r="C62" s="557"/>
      <c r="D62" s="557"/>
      <c r="E62" s="557"/>
      <c r="F62" s="557"/>
      <c r="G62" s="557"/>
      <c r="H62" s="557"/>
      <c r="I62" s="557"/>
      <c r="J62" s="558"/>
      <c r="K62" s="577"/>
      <c r="L62" s="557"/>
      <c r="M62" s="557"/>
      <c r="N62" s="557"/>
      <c r="O62" s="557"/>
      <c r="P62" s="557"/>
      <c r="Q62" s="557"/>
      <c r="R62" s="557"/>
      <c r="S62" s="558"/>
      <c r="T62" s="577"/>
      <c r="U62" s="557"/>
      <c r="V62" s="557"/>
      <c r="W62" s="557"/>
      <c r="X62" s="557"/>
      <c r="Y62" s="557"/>
      <c r="Z62" s="557"/>
      <c r="AA62" s="557"/>
      <c r="AB62" s="558"/>
      <c r="AC62" s="1273"/>
      <c r="AD62" s="1274"/>
      <c r="AE62" s="1274"/>
      <c r="AF62" s="1274"/>
      <c r="AG62" s="1274"/>
      <c r="AH62" s="1274"/>
      <c r="AI62" s="1274"/>
      <c r="AJ62" s="1274"/>
      <c r="AK62" s="1277"/>
    </row>
    <row r="63" spans="2:47" ht="15.9" customHeight="1">
      <c r="B63" s="577"/>
      <c r="C63" s="557"/>
      <c r="D63" s="557"/>
      <c r="E63" s="557"/>
      <c r="F63" s="557"/>
      <c r="G63" s="557"/>
      <c r="H63" s="557"/>
      <c r="I63" s="557"/>
      <c r="J63" s="558"/>
      <c r="K63" s="577"/>
      <c r="L63" s="557"/>
      <c r="M63" s="557"/>
      <c r="N63" s="557"/>
      <c r="O63" s="557"/>
      <c r="P63" s="557"/>
      <c r="Q63" s="557"/>
      <c r="R63" s="557"/>
      <c r="S63" s="558"/>
      <c r="T63" s="577"/>
      <c r="U63" s="557"/>
      <c r="V63" s="557"/>
      <c r="W63" s="557"/>
      <c r="X63" s="557"/>
      <c r="Y63" s="557"/>
      <c r="Z63" s="557"/>
      <c r="AA63" s="557"/>
      <c r="AB63" s="558"/>
      <c r="AC63" s="1273"/>
      <c r="AD63" s="1274"/>
      <c r="AE63" s="1274"/>
      <c r="AF63" s="1274"/>
      <c r="AG63" s="1274"/>
      <c r="AH63" s="1274"/>
      <c r="AI63" s="1274"/>
      <c r="AJ63" s="1274"/>
      <c r="AK63" s="1277"/>
    </row>
    <row r="64" spans="2:47" ht="15.9" customHeight="1">
      <c r="B64" s="577"/>
      <c r="C64" s="557"/>
      <c r="D64" s="557"/>
      <c r="E64" s="557"/>
      <c r="F64" s="557"/>
      <c r="G64" s="557"/>
      <c r="H64" s="557"/>
      <c r="I64" s="557"/>
      <c r="J64" s="558"/>
      <c r="K64" s="577"/>
      <c r="L64" s="557"/>
      <c r="M64" s="557"/>
      <c r="N64" s="557"/>
      <c r="O64" s="557"/>
      <c r="P64" s="557"/>
      <c r="Q64" s="557"/>
      <c r="R64" s="557"/>
      <c r="S64" s="558"/>
      <c r="T64" s="577"/>
      <c r="U64" s="557"/>
      <c r="V64" s="557"/>
      <c r="W64" s="557"/>
      <c r="X64" s="557"/>
      <c r="Y64" s="557"/>
      <c r="Z64" s="557"/>
      <c r="AA64" s="557"/>
      <c r="AB64" s="558"/>
      <c r="AC64" s="1273"/>
      <c r="AD64" s="1274"/>
      <c r="AE64" s="1274"/>
      <c r="AF64" s="1274"/>
      <c r="AG64" s="1274"/>
      <c r="AH64" s="1274"/>
      <c r="AI64" s="1274"/>
      <c r="AJ64" s="1274"/>
      <c r="AK64" s="1277"/>
    </row>
    <row r="65" spans="2:47" ht="15.9" customHeight="1">
      <c r="B65" s="577"/>
      <c r="C65" s="557"/>
      <c r="D65" s="557"/>
      <c r="E65" s="557"/>
      <c r="F65" s="557"/>
      <c r="G65" s="557"/>
      <c r="H65" s="557"/>
      <c r="I65" s="557"/>
      <c r="J65" s="558"/>
      <c r="K65" s="577"/>
      <c r="L65" s="557"/>
      <c r="M65" s="557"/>
      <c r="N65" s="557"/>
      <c r="O65" s="557"/>
      <c r="P65" s="557"/>
      <c r="Q65" s="557"/>
      <c r="R65" s="557"/>
      <c r="S65" s="558"/>
      <c r="T65" s="577"/>
      <c r="U65" s="557"/>
      <c r="V65" s="557"/>
      <c r="W65" s="557"/>
      <c r="X65" s="557"/>
      <c r="Y65" s="557"/>
      <c r="Z65" s="557"/>
      <c r="AA65" s="557"/>
      <c r="AB65" s="558"/>
      <c r="AC65" s="1273"/>
      <c r="AD65" s="1274"/>
      <c r="AE65" s="1274"/>
      <c r="AF65" s="1274"/>
      <c r="AG65" s="1274"/>
      <c r="AH65" s="1274"/>
      <c r="AI65" s="1274"/>
      <c r="AJ65" s="1274"/>
      <c r="AK65" s="1277"/>
    </row>
    <row r="66" spans="2:47" ht="15.9" customHeight="1">
      <c r="B66" s="578"/>
      <c r="C66" s="559"/>
      <c r="D66" s="559"/>
      <c r="E66" s="559"/>
      <c r="F66" s="559"/>
      <c r="G66" s="559"/>
      <c r="H66" s="559"/>
      <c r="I66" s="559"/>
      <c r="J66" s="560"/>
      <c r="K66" s="578"/>
      <c r="L66" s="559"/>
      <c r="M66" s="559"/>
      <c r="N66" s="559"/>
      <c r="O66" s="559"/>
      <c r="P66" s="559"/>
      <c r="Q66" s="559"/>
      <c r="R66" s="559"/>
      <c r="S66" s="560"/>
      <c r="T66" s="578"/>
      <c r="U66" s="559"/>
      <c r="V66" s="559"/>
      <c r="W66" s="559"/>
      <c r="X66" s="559"/>
      <c r="Y66" s="559"/>
      <c r="Z66" s="559"/>
      <c r="AA66" s="559"/>
      <c r="AB66" s="560"/>
      <c r="AC66" s="1275"/>
      <c r="AD66" s="1276"/>
      <c r="AE66" s="1276"/>
      <c r="AF66" s="1276"/>
      <c r="AG66" s="1276"/>
      <c r="AH66" s="1276"/>
      <c r="AI66" s="1276"/>
      <c r="AJ66" s="1276"/>
      <c r="AK66" s="1278"/>
    </row>
    <row r="67" spans="2:47" s="297" customFormat="1" ht="12" customHeight="1">
      <c r="B67" s="322" t="s">
        <v>5</v>
      </c>
      <c r="C67" s="27"/>
      <c r="D67" s="27"/>
      <c r="E67" s="647" t="s">
        <v>74</v>
      </c>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c r="AJ67" s="647"/>
      <c r="AK67" s="647"/>
      <c r="AL67" s="332"/>
      <c r="AM67" s="27"/>
      <c r="AN67" s="27"/>
      <c r="AO67" s="27"/>
      <c r="AP67" s="27"/>
      <c r="AQ67" s="27"/>
      <c r="AR67" s="27"/>
      <c r="AS67" s="27"/>
      <c r="AT67" s="27"/>
      <c r="AU67" s="27"/>
    </row>
    <row r="69" spans="2:47" ht="30" customHeight="1" thickBot="1"/>
    <row r="70" spans="2:47" s="297" customFormat="1" ht="27.75" customHeight="1">
      <c r="B70" s="439" t="s">
        <v>675</v>
      </c>
      <c r="C70" s="443" t="s">
        <v>676</v>
      </c>
      <c r="D70" s="443"/>
      <c r="E70" s="444"/>
      <c r="F70" s="592" t="s">
        <v>27</v>
      </c>
      <c r="G70" s="592"/>
      <c r="H70" s="593"/>
      <c r="I70" s="594" t="s">
        <v>28</v>
      </c>
      <c r="J70" s="595"/>
      <c r="K70" s="596" t="s">
        <v>36</v>
      </c>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8"/>
      <c r="AL70" s="27"/>
      <c r="AM70" s="27"/>
      <c r="AN70" s="27"/>
      <c r="AP70" s="319"/>
      <c r="AQ70" s="27"/>
      <c r="AR70" s="27"/>
      <c r="AS70" s="27"/>
      <c r="AT70" s="27"/>
      <c r="AU70" s="27"/>
    </row>
    <row r="71" spans="2:47" s="297" customFormat="1" ht="18.899999999999999" customHeight="1">
      <c r="B71" s="440"/>
      <c r="C71" s="446"/>
      <c r="D71" s="446"/>
      <c r="E71" s="447"/>
      <c r="F71" s="599" t="s">
        <v>37</v>
      </c>
      <c r="G71" s="602" t="s">
        <v>38</v>
      </c>
      <c r="H71" s="603"/>
      <c r="I71" s="608" t="s">
        <v>39</v>
      </c>
      <c r="J71" s="609"/>
      <c r="K71" s="415" t="s">
        <v>76</v>
      </c>
      <c r="L71" s="614" t="s">
        <v>677</v>
      </c>
      <c r="M71" s="614"/>
      <c r="N71" s="614"/>
      <c r="O71" s="614"/>
      <c r="P71" s="614"/>
      <c r="Q71" s="614"/>
      <c r="R71" s="334" t="s">
        <v>591</v>
      </c>
      <c r="S71" s="623" t="s">
        <v>40</v>
      </c>
      <c r="T71" s="623"/>
      <c r="U71" s="623"/>
      <c r="V71" s="623"/>
      <c r="W71" s="623"/>
      <c r="X71" s="623"/>
      <c r="Y71" s="623"/>
      <c r="Z71" s="623"/>
      <c r="AA71" s="623"/>
      <c r="AB71" s="623"/>
      <c r="AC71" s="623"/>
      <c r="AD71" s="623"/>
      <c r="AE71" s="623"/>
      <c r="AF71" s="623"/>
      <c r="AG71" s="623"/>
      <c r="AH71" s="623"/>
      <c r="AI71" s="623"/>
      <c r="AJ71" s="623"/>
      <c r="AK71" s="624"/>
      <c r="AL71" s="27"/>
      <c r="AM71" s="27"/>
      <c r="AN71" s="27" t="s">
        <v>17</v>
      </c>
      <c r="AO71" s="27" t="str">
        <f>IF(AND($K$73="□",$K$72="□"),"■","")</f>
        <v>■</v>
      </c>
      <c r="AP71" s="27"/>
      <c r="AQ71" s="27"/>
      <c r="AR71" s="27"/>
    </row>
    <row r="72" spans="2:47" s="297" customFormat="1" ht="18.899999999999999" customHeight="1">
      <c r="B72" s="440"/>
      <c r="C72" s="446"/>
      <c r="D72" s="446"/>
      <c r="E72" s="447"/>
      <c r="F72" s="600"/>
      <c r="G72" s="604"/>
      <c r="H72" s="605"/>
      <c r="I72" s="610"/>
      <c r="J72" s="611"/>
      <c r="K72" s="335" t="s">
        <v>4</v>
      </c>
      <c r="L72" s="625" t="s">
        <v>41</v>
      </c>
      <c r="M72" s="625"/>
      <c r="N72" s="625"/>
      <c r="O72" s="625"/>
      <c r="P72" s="625"/>
      <c r="Q72" s="625"/>
      <c r="R72" s="336" t="s">
        <v>678</v>
      </c>
      <c r="S72" s="625" t="s">
        <v>42</v>
      </c>
      <c r="T72" s="625"/>
      <c r="U72" s="625"/>
      <c r="V72" s="625"/>
      <c r="W72" s="337" t="s">
        <v>590</v>
      </c>
      <c r="X72" s="626"/>
      <c r="Y72" s="626"/>
      <c r="Z72" s="626"/>
      <c r="AA72" s="626"/>
      <c r="AB72" s="626"/>
      <c r="AC72" s="626"/>
      <c r="AD72" s="626"/>
      <c r="AE72" s="338" t="s">
        <v>679</v>
      </c>
      <c r="AF72" s="339" t="s">
        <v>678</v>
      </c>
      <c r="AG72" s="627" t="s">
        <v>680</v>
      </c>
      <c r="AH72" s="627"/>
      <c r="AI72" s="627"/>
      <c r="AJ72" s="627"/>
      <c r="AK72" s="628"/>
      <c r="AL72" s="27"/>
      <c r="AN72" s="27" t="s">
        <v>17</v>
      </c>
      <c r="AO72" s="27" t="str">
        <f>IF(AND($K$73="□",$K$71="□"),"■","")</f>
        <v/>
      </c>
      <c r="AS72" s="27"/>
      <c r="AT72" s="27"/>
      <c r="AU72" s="27"/>
    </row>
    <row r="73" spans="2:47" s="297" customFormat="1" ht="18.899999999999999" customHeight="1">
      <c r="B73" s="440"/>
      <c r="C73" s="446"/>
      <c r="D73" s="446"/>
      <c r="E73" s="447"/>
      <c r="F73" s="600"/>
      <c r="G73" s="604"/>
      <c r="H73" s="605"/>
      <c r="I73" s="610"/>
      <c r="J73" s="611"/>
      <c r="K73" s="335" t="s">
        <v>4</v>
      </c>
      <c r="L73" s="625" t="s">
        <v>43</v>
      </c>
      <c r="M73" s="625"/>
      <c r="N73" s="625"/>
      <c r="O73" s="625"/>
      <c r="P73" s="625"/>
      <c r="Q73" s="625"/>
      <c r="R73" s="336" t="s">
        <v>620</v>
      </c>
      <c r="S73" s="623" t="s">
        <v>44</v>
      </c>
      <c r="T73" s="623"/>
      <c r="U73" s="623"/>
      <c r="V73" s="623"/>
      <c r="W73" s="623"/>
      <c r="X73" s="623"/>
      <c r="Y73" s="623"/>
      <c r="Z73" s="623"/>
      <c r="AA73" s="623"/>
      <c r="AB73" s="623"/>
      <c r="AC73" s="623"/>
      <c r="AD73" s="623"/>
      <c r="AE73" s="623"/>
      <c r="AF73" s="623"/>
      <c r="AG73" s="623"/>
      <c r="AH73" s="623"/>
      <c r="AI73" s="623"/>
      <c r="AJ73" s="623"/>
      <c r="AK73" s="624"/>
      <c r="AL73" s="27"/>
      <c r="AN73" s="27" t="s">
        <v>17</v>
      </c>
      <c r="AO73" s="27" t="str">
        <f>IF(AND($K$72="□",$K$71="□"),"■","")</f>
        <v/>
      </c>
      <c r="AS73" s="27"/>
      <c r="AT73" s="27"/>
      <c r="AU73" s="27"/>
    </row>
    <row r="74" spans="2:47" s="297" customFormat="1" ht="18.899999999999999" customHeight="1">
      <c r="B74" s="440"/>
      <c r="C74" s="446"/>
      <c r="D74" s="446"/>
      <c r="E74" s="447"/>
      <c r="F74" s="600"/>
      <c r="G74" s="604"/>
      <c r="H74" s="605"/>
      <c r="I74" s="612"/>
      <c r="J74" s="613"/>
      <c r="K74" s="340"/>
      <c r="L74" s="341"/>
      <c r="M74" s="341"/>
      <c r="N74" s="341"/>
      <c r="O74" s="341"/>
      <c r="P74" s="341"/>
      <c r="Q74" s="341"/>
      <c r="R74" s="336"/>
      <c r="S74" s="341" t="s">
        <v>681</v>
      </c>
      <c r="T74" s="615"/>
      <c r="U74" s="615"/>
      <c r="V74" s="615"/>
      <c r="W74" s="615"/>
      <c r="X74" s="615"/>
      <c r="Y74" s="615"/>
      <c r="Z74" s="615"/>
      <c r="AA74" s="615"/>
      <c r="AB74" s="615"/>
      <c r="AC74" s="615"/>
      <c r="AD74" s="615"/>
      <c r="AE74" s="615"/>
      <c r="AF74" s="615"/>
      <c r="AG74" s="615"/>
      <c r="AH74" s="615"/>
      <c r="AI74" s="615"/>
      <c r="AJ74" s="615"/>
      <c r="AK74" s="342" t="s">
        <v>3</v>
      </c>
      <c r="AL74" s="27"/>
      <c r="AN74" s="27"/>
      <c r="AO74" s="27"/>
      <c r="AS74" s="27"/>
      <c r="AT74" s="27"/>
      <c r="AU74" s="27"/>
    </row>
    <row r="75" spans="2:47" s="297" customFormat="1" ht="18.899999999999999" customHeight="1">
      <c r="B75" s="440"/>
      <c r="C75" s="446"/>
      <c r="D75" s="446"/>
      <c r="E75" s="447"/>
      <c r="F75" s="600"/>
      <c r="G75" s="604"/>
      <c r="H75" s="605"/>
      <c r="I75" s="608" t="s">
        <v>730</v>
      </c>
      <c r="J75" s="609"/>
      <c r="K75" s="416" t="s">
        <v>76</v>
      </c>
      <c r="L75" s="616" t="s">
        <v>731</v>
      </c>
      <c r="M75" s="616"/>
      <c r="N75" s="616"/>
      <c r="O75" s="616"/>
      <c r="P75" s="616"/>
      <c r="Q75" s="616"/>
      <c r="R75" s="616"/>
      <c r="S75" s="616"/>
      <c r="T75" s="344"/>
      <c r="U75" s="344"/>
      <c r="V75" s="344"/>
      <c r="W75" s="344"/>
      <c r="X75" s="344"/>
      <c r="Y75" s="344"/>
      <c r="Z75" s="344"/>
      <c r="AA75" s="344"/>
      <c r="AB75" s="344"/>
      <c r="AC75" s="344"/>
      <c r="AD75" s="344"/>
      <c r="AE75" s="344"/>
      <c r="AF75" s="344"/>
      <c r="AG75" s="344"/>
      <c r="AH75" s="344"/>
      <c r="AI75" s="344"/>
      <c r="AJ75" s="344"/>
      <c r="AK75" s="345"/>
      <c r="AL75" s="27"/>
      <c r="AM75" s="27"/>
      <c r="AN75" s="27" t="s">
        <v>4</v>
      </c>
      <c r="AO75" s="27" t="str">
        <f>IF(AND($K$76="□",$K$77="□"),"■","")</f>
        <v>■</v>
      </c>
      <c r="AQ75" s="27"/>
      <c r="AR75" s="27"/>
      <c r="AS75" s="27"/>
      <c r="AT75" s="27"/>
      <c r="AU75" s="27"/>
    </row>
    <row r="76" spans="2:47" s="297" customFormat="1" ht="18.899999999999999" customHeight="1">
      <c r="B76" s="440"/>
      <c r="C76" s="446"/>
      <c r="D76" s="446"/>
      <c r="E76" s="447"/>
      <c r="F76" s="600"/>
      <c r="G76" s="604"/>
      <c r="H76" s="605"/>
      <c r="I76" s="610"/>
      <c r="J76" s="611"/>
      <c r="K76" s="335" t="s">
        <v>4</v>
      </c>
      <c r="L76" s="617" t="s">
        <v>732</v>
      </c>
      <c r="M76" s="617"/>
      <c r="N76" s="617"/>
      <c r="O76" s="617"/>
      <c r="P76" s="617"/>
      <c r="Q76" s="617"/>
      <c r="R76" s="617"/>
      <c r="S76" s="617"/>
      <c r="T76" s="618" t="s">
        <v>733</v>
      </c>
      <c r="U76" s="618"/>
      <c r="V76" s="618"/>
      <c r="W76" s="618"/>
      <c r="X76" s="618"/>
      <c r="Y76" s="618"/>
      <c r="Z76" s="618"/>
      <c r="AA76" s="618"/>
      <c r="AB76" s="618"/>
      <c r="AC76" s="618"/>
      <c r="AD76" s="618"/>
      <c r="AE76" s="618"/>
      <c r="AF76" s="618"/>
      <c r="AG76" s="618"/>
      <c r="AH76" s="618"/>
      <c r="AI76" s="618"/>
      <c r="AJ76" s="618"/>
      <c r="AK76" s="619"/>
      <c r="AL76" s="27"/>
      <c r="AM76" s="27"/>
      <c r="AN76" s="27" t="s">
        <v>4</v>
      </c>
      <c r="AO76" s="27" t="str">
        <f>IF(AND($K$75="□",$K$77="□"),"■","")</f>
        <v/>
      </c>
      <c r="AQ76" s="27"/>
      <c r="AR76" s="27"/>
      <c r="AS76" s="27"/>
      <c r="AT76" s="27"/>
      <c r="AU76" s="27"/>
    </row>
    <row r="77" spans="2:47" s="297" customFormat="1" ht="18.899999999999999" customHeight="1">
      <c r="B77" s="440"/>
      <c r="C77" s="446"/>
      <c r="D77" s="446"/>
      <c r="E77" s="447"/>
      <c r="F77" s="601"/>
      <c r="G77" s="606"/>
      <c r="H77" s="607"/>
      <c r="I77" s="612"/>
      <c r="J77" s="613"/>
      <c r="K77" s="346" t="s">
        <v>4</v>
      </c>
      <c r="L77" s="620" t="s">
        <v>734</v>
      </c>
      <c r="M77" s="620"/>
      <c r="N77" s="620"/>
      <c r="O77" s="620"/>
      <c r="P77" s="620"/>
      <c r="Q77" s="620"/>
      <c r="R77" s="620"/>
      <c r="S77" s="620"/>
      <c r="T77" s="621" t="s">
        <v>733</v>
      </c>
      <c r="U77" s="621"/>
      <c r="V77" s="621"/>
      <c r="W77" s="621"/>
      <c r="X77" s="621"/>
      <c r="Y77" s="621"/>
      <c r="Z77" s="621"/>
      <c r="AA77" s="621"/>
      <c r="AB77" s="621"/>
      <c r="AC77" s="621"/>
      <c r="AD77" s="621"/>
      <c r="AE77" s="621"/>
      <c r="AF77" s="621"/>
      <c r="AG77" s="621"/>
      <c r="AH77" s="621"/>
      <c r="AI77" s="621"/>
      <c r="AJ77" s="621"/>
      <c r="AK77" s="622"/>
      <c r="AL77" s="27"/>
      <c r="AM77" s="27"/>
      <c r="AN77" s="27" t="s">
        <v>4</v>
      </c>
      <c r="AO77" s="27" t="str">
        <f>IF(AND($K$75="□",$K$76="□"),"■","")</f>
        <v/>
      </c>
      <c r="AQ77" s="27"/>
      <c r="AR77" s="27"/>
      <c r="AS77" s="27"/>
      <c r="AT77" s="27"/>
      <c r="AU77" s="27"/>
    </row>
    <row r="78" spans="2:47" s="297" customFormat="1" ht="18.5" customHeight="1">
      <c r="B78" s="440"/>
      <c r="C78" s="446"/>
      <c r="D78" s="446"/>
      <c r="E78" s="447"/>
      <c r="F78" s="629" t="s">
        <v>682</v>
      </c>
      <c r="G78" s="632" t="s">
        <v>683</v>
      </c>
      <c r="H78" s="633"/>
      <c r="I78" s="608" t="s">
        <v>45</v>
      </c>
      <c r="J78" s="609"/>
      <c r="K78" s="416" t="s">
        <v>76</v>
      </c>
      <c r="L78" s="638" t="s">
        <v>47</v>
      </c>
      <c r="M78" s="638"/>
      <c r="N78" s="639"/>
      <c r="O78" s="417" t="s">
        <v>76</v>
      </c>
      <c r="P78" s="640" t="s">
        <v>684</v>
      </c>
      <c r="Q78" s="641"/>
      <c r="R78" s="641"/>
      <c r="S78" s="641"/>
      <c r="T78" s="641"/>
      <c r="U78" s="641"/>
      <c r="V78" s="641"/>
      <c r="W78" s="348" t="s">
        <v>48</v>
      </c>
      <c r="X78" s="642" t="s">
        <v>685</v>
      </c>
      <c r="Y78" s="642"/>
      <c r="Z78" s="642"/>
      <c r="AA78" s="642"/>
      <c r="AB78" s="642"/>
      <c r="AC78" s="642"/>
      <c r="AD78" s="642"/>
      <c r="AE78" s="1279" t="s">
        <v>686</v>
      </c>
      <c r="AF78" s="1279"/>
      <c r="AG78" s="1279"/>
      <c r="AH78" s="1279"/>
      <c r="AI78" s="1279"/>
      <c r="AJ78" s="1279"/>
      <c r="AK78" s="349" t="s">
        <v>687</v>
      </c>
      <c r="AL78" s="27"/>
      <c r="AM78" s="27"/>
      <c r="AN78" s="27" t="s">
        <v>17</v>
      </c>
      <c r="AO78" s="27" t="str">
        <f>IF(AND($K$82="□"),"■","")</f>
        <v>■</v>
      </c>
      <c r="AP78" s="27"/>
      <c r="AS78" s="27"/>
      <c r="AT78" s="27"/>
      <c r="AU78" s="27"/>
    </row>
    <row r="79" spans="2:47" s="297" customFormat="1" ht="18.899999999999999" customHeight="1">
      <c r="B79" s="440"/>
      <c r="C79" s="446"/>
      <c r="D79" s="446"/>
      <c r="E79" s="447"/>
      <c r="F79" s="630"/>
      <c r="G79" s="634"/>
      <c r="H79" s="635"/>
      <c r="I79" s="610"/>
      <c r="J79" s="611"/>
      <c r="K79" s="650"/>
      <c r="L79" s="567"/>
      <c r="M79" s="567"/>
      <c r="N79" s="651"/>
      <c r="O79" s="350" t="s">
        <v>17</v>
      </c>
      <c r="P79" s="656" t="s">
        <v>688</v>
      </c>
      <c r="Q79" s="656"/>
      <c r="R79" s="656"/>
      <c r="S79" s="656"/>
      <c r="T79" s="657" t="s">
        <v>689</v>
      </c>
      <c r="U79" s="658"/>
      <c r="V79" s="658"/>
      <c r="W79" s="658"/>
      <c r="X79" s="658"/>
      <c r="Y79" s="658"/>
      <c r="Z79" s="658"/>
      <c r="AA79" s="658"/>
      <c r="AB79" s="658"/>
      <c r="AC79" s="658"/>
      <c r="AD79" s="658"/>
      <c r="AE79" s="658"/>
      <c r="AF79" s="658"/>
      <c r="AG79" s="658"/>
      <c r="AH79" s="658"/>
      <c r="AI79" s="658"/>
      <c r="AJ79" s="658"/>
      <c r="AK79" s="659"/>
      <c r="AL79" s="27"/>
      <c r="AN79" s="27" t="s">
        <v>17</v>
      </c>
      <c r="AO79" s="27" t="str">
        <f>IF(AND($K$82="□",$O$79="□"),"■","")</f>
        <v>■</v>
      </c>
      <c r="AP79" s="27"/>
      <c r="AQ79" s="27"/>
      <c r="AR79" s="27"/>
      <c r="AS79" s="27"/>
      <c r="AT79" s="27"/>
      <c r="AU79" s="27"/>
    </row>
    <row r="80" spans="2:47" s="297" customFormat="1" ht="18.899999999999999" customHeight="1">
      <c r="B80" s="440"/>
      <c r="C80" s="446"/>
      <c r="D80" s="446"/>
      <c r="E80" s="447"/>
      <c r="F80" s="630"/>
      <c r="G80" s="634"/>
      <c r="H80" s="635"/>
      <c r="I80" s="610"/>
      <c r="J80" s="611"/>
      <c r="K80" s="652"/>
      <c r="L80" s="567"/>
      <c r="M80" s="567"/>
      <c r="N80" s="651"/>
      <c r="O80" s="660"/>
      <c r="P80" s="567"/>
      <c r="Q80" s="567"/>
      <c r="R80" s="567"/>
      <c r="S80" s="567"/>
      <c r="T80" s="662" t="s">
        <v>690</v>
      </c>
      <c r="U80" s="663"/>
      <c r="V80" s="663"/>
      <c r="W80" s="663"/>
      <c r="X80" s="663"/>
      <c r="Y80" s="663"/>
      <c r="Z80" s="663"/>
      <c r="AA80" s="663"/>
      <c r="AB80" s="663"/>
      <c r="AC80" s="663"/>
      <c r="AD80" s="663"/>
      <c r="AE80" s="663"/>
      <c r="AF80" s="663"/>
      <c r="AG80" s="663"/>
      <c r="AH80" s="663"/>
      <c r="AI80" s="663"/>
      <c r="AJ80" s="663"/>
      <c r="AK80" s="664"/>
      <c r="AL80" s="27"/>
      <c r="AM80" s="27"/>
      <c r="AN80" s="27" t="s">
        <v>4</v>
      </c>
      <c r="AO80" s="27" t="str">
        <f>IF(AND($K$82="□",$O$78="□"),"■","")</f>
        <v/>
      </c>
      <c r="AQ80" s="27"/>
      <c r="AR80" s="27"/>
      <c r="AS80" s="27"/>
      <c r="AT80" s="27"/>
      <c r="AU80" s="27"/>
    </row>
    <row r="81" spans="2:77" s="297" customFormat="1" ht="18.899999999999999" customHeight="1">
      <c r="B81" s="440"/>
      <c r="C81" s="446"/>
      <c r="D81" s="446"/>
      <c r="E81" s="447"/>
      <c r="F81" s="630"/>
      <c r="G81" s="634"/>
      <c r="H81" s="635"/>
      <c r="I81" s="610"/>
      <c r="J81" s="611"/>
      <c r="K81" s="653"/>
      <c r="L81" s="654"/>
      <c r="M81" s="654"/>
      <c r="N81" s="655"/>
      <c r="O81" s="661"/>
      <c r="P81" s="654"/>
      <c r="Q81" s="654"/>
      <c r="R81" s="654"/>
      <c r="S81" s="654"/>
      <c r="T81" s="665" t="s">
        <v>589</v>
      </c>
      <c r="U81" s="666"/>
      <c r="V81" s="666"/>
      <c r="W81" s="666"/>
      <c r="X81" s="666"/>
      <c r="Y81" s="666"/>
      <c r="Z81" s="666"/>
      <c r="AA81" s="666"/>
      <c r="AB81" s="666"/>
      <c r="AC81" s="666"/>
      <c r="AD81" s="666"/>
      <c r="AE81" s="666"/>
      <c r="AF81" s="666"/>
      <c r="AG81" s="666"/>
      <c r="AH81" s="666"/>
      <c r="AI81" s="666"/>
      <c r="AJ81" s="666"/>
      <c r="AK81" s="667"/>
      <c r="AL81" s="27"/>
      <c r="AM81" s="27"/>
      <c r="AN81" s="27"/>
      <c r="AO81" s="27"/>
      <c r="AQ81" s="27"/>
      <c r="AR81" s="27"/>
      <c r="AS81" s="27"/>
      <c r="AT81" s="27"/>
      <c r="AU81" s="27"/>
    </row>
    <row r="82" spans="2:77" s="297" customFormat="1" ht="18.899999999999999" customHeight="1">
      <c r="B82" s="440"/>
      <c r="C82" s="446"/>
      <c r="D82" s="446"/>
      <c r="E82" s="447"/>
      <c r="F82" s="631"/>
      <c r="G82" s="636"/>
      <c r="H82" s="637"/>
      <c r="I82" s="612"/>
      <c r="J82" s="613"/>
      <c r="K82" s="351" t="s">
        <v>4</v>
      </c>
      <c r="L82" s="643" t="s">
        <v>46</v>
      </c>
      <c r="M82" s="643"/>
      <c r="N82" s="643"/>
      <c r="O82" s="644" t="s">
        <v>691</v>
      </c>
      <c r="P82" s="645"/>
      <c r="Q82" s="645"/>
      <c r="R82" s="645"/>
      <c r="S82" s="645"/>
      <c r="T82" s="645"/>
      <c r="U82" s="645"/>
      <c r="V82" s="645"/>
      <c r="W82" s="645"/>
      <c r="X82" s="645"/>
      <c r="Y82" s="645"/>
      <c r="Z82" s="645"/>
      <c r="AA82" s="645"/>
      <c r="AB82" s="645"/>
      <c r="AC82" s="645"/>
      <c r="AD82" s="645"/>
      <c r="AE82" s="645"/>
      <c r="AF82" s="645"/>
      <c r="AG82" s="645"/>
      <c r="AH82" s="645"/>
      <c r="AI82" s="645"/>
      <c r="AJ82" s="645"/>
      <c r="AK82" s="646"/>
      <c r="AL82" s="27"/>
      <c r="AM82" s="27"/>
      <c r="AN82" s="27" t="s">
        <v>17</v>
      </c>
      <c r="AO82" s="27" t="str">
        <f>IF(AND($K$78="□"),"■","")</f>
        <v/>
      </c>
      <c r="AQ82" s="27"/>
      <c r="AR82" s="27"/>
      <c r="AS82" s="27"/>
      <c r="AT82" s="27"/>
      <c r="AU82" s="27"/>
    </row>
    <row r="83" spans="2:77" s="297" customFormat="1" ht="18.899999999999999" customHeight="1">
      <c r="B83" s="440"/>
      <c r="C83" s="446"/>
      <c r="D83" s="446"/>
      <c r="E83" s="447"/>
      <c r="F83" s="685" t="s">
        <v>692</v>
      </c>
      <c r="G83" s="686" t="s">
        <v>49</v>
      </c>
      <c r="H83" s="687"/>
      <c r="I83" s="454" t="s">
        <v>50</v>
      </c>
      <c r="J83" s="456"/>
      <c r="K83" s="418" t="s">
        <v>76</v>
      </c>
      <c r="L83" s="625" t="s">
        <v>693</v>
      </c>
      <c r="M83" s="625"/>
      <c r="N83" s="625"/>
      <c r="O83" s="625"/>
      <c r="U83" s="352"/>
      <c r="V83" s="341"/>
      <c r="W83" s="341"/>
      <c r="X83" s="341"/>
      <c r="Y83" s="341"/>
      <c r="Z83" s="341"/>
      <c r="AA83" s="341"/>
      <c r="AB83" s="352"/>
      <c r="AC83" s="341"/>
      <c r="AD83" s="341"/>
      <c r="AE83" s="341"/>
      <c r="AF83" s="341"/>
      <c r="AG83" s="341"/>
      <c r="AH83" s="341"/>
      <c r="AI83" s="341"/>
      <c r="AJ83" s="341"/>
      <c r="AK83" s="353"/>
      <c r="AL83" s="27"/>
      <c r="AM83" s="27"/>
      <c r="AN83" s="27" t="s">
        <v>17</v>
      </c>
      <c r="AO83" s="27" t="str">
        <f>IF($K$84="□","■","")</f>
        <v>■</v>
      </c>
      <c r="AP83" s="27"/>
      <c r="AS83" s="27"/>
      <c r="AT83" s="27"/>
      <c r="AU83" s="27"/>
    </row>
    <row r="84" spans="2:77" s="297" customFormat="1" ht="18.899999999999999" customHeight="1">
      <c r="B84" s="440"/>
      <c r="C84" s="446"/>
      <c r="D84" s="446"/>
      <c r="E84" s="447"/>
      <c r="F84" s="685"/>
      <c r="G84" s="686"/>
      <c r="H84" s="687"/>
      <c r="I84" s="457"/>
      <c r="J84" s="459"/>
      <c r="K84" s="346" t="s">
        <v>4</v>
      </c>
      <c r="L84" s="688" t="s">
        <v>51</v>
      </c>
      <c r="M84" s="688"/>
      <c r="N84" s="688"/>
      <c r="O84" s="688"/>
      <c r="P84" s="354"/>
      <c r="Q84" s="355"/>
      <c r="R84" s="355"/>
      <c r="S84" s="355"/>
      <c r="T84" s="355"/>
      <c r="U84" s="356"/>
      <c r="V84" s="355"/>
      <c r="W84" s="355"/>
      <c r="X84" s="355"/>
      <c r="Y84" s="355"/>
      <c r="Z84" s="355"/>
      <c r="AA84" s="355"/>
      <c r="AB84" s="356"/>
      <c r="AC84" s="355"/>
      <c r="AD84" s="355"/>
      <c r="AE84" s="355"/>
      <c r="AF84" s="355"/>
      <c r="AG84" s="355"/>
      <c r="AH84" s="355"/>
      <c r="AI84" s="355"/>
      <c r="AJ84" s="355"/>
      <c r="AK84" s="357"/>
      <c r="AL84" s="27"/>
      <c r="AM84" s="27"/>
      <c r="AN84" s="27" t="s">
        <v>17</v>
      </c>
      <c r="AO84" s="27" t="str">
        <f>IF($K$83="□","■","")</f>
        <v/>
      </c>
      <c r="AP84" s="27"/>
      <c r="AQ84" s="27"/>
      <c r="AR84" s="27"/>
      <c r="AS84" s="27"/>
      <c r="AT84" s="27"/>
      <c r="AU84" s="27"/>
    </row>
    <row r="85" spans="2:77" s="297" customFormat="1" ht="18" customHeight="1">
      <c r="B85" s="440"/>
      <c r="C85" s="446"/>
      <c r="D85" s="446"/>
      <c r="E85" s="447"/>
      <c r="F85" s="685"/>
      <c r="G85" s="686"/>
      <c r="H85" s="687"/>
      <c r="I85" s="495" t="s">
        <v>20</v>
      </c>
      <c r="J85" s="470"/>
      <c r="K85" s="358" t="s">
        <v>639</v>
      </c>
      <c r="L85" s="689"/>
      <c r="M85" s="689"/>
      <c r="N85" s="359" t="s">
        <v>32</v>
      </c>
      <c r="O85" s="689"/>
      <c r="P85" s="689"/>
      <c r="Q85" s="360"/>
      <c r="R85" s="361"/>
      <c r="S85" s="362"/>
      <c r="T85" s="362"/>
      <c r="U85" s="362"/>
      <c r="V85" s="362"/>
      <c r="W85" s="362"/>
      <c r="X85" s="362"/>
      <c r="Y85" s="362"/>
      <c r="Z85" s="362"/>
      <c r="AA85" s="362"/>
      <c r="AB85" s="362"/>
      <c r="AC85" s="362"/>
      <c r="AD85" s="362"/>
      <c r="AE85" s="362"/>
      <c r="AF85" s="362"/>
      <c r="AG85" s="362"/>
      <c r="AH85" s="362"/>
      <c r="AI85" s="362"/>
      <c r="AJ85" s="362"/>
      <c r="AK85" s="363"/>
      <c r="AL85" s="364"/>
      <c r="AP85" s="27"/>
      <c r="AR85" s="27"/>
      <c r="AS85" s="27"/>
      <c r="AT85" s="27"/>
      <c r="AU85" s="27"/>
    </row>
    <row r="86" spans="2:77" s="297" customFormat="1" ht="24.9" customHeight="1">
      <c r="B86" s="440"/>
      <c r="C86" s="446"/>
      <c r="D86" s="446"/>
      <c r="E86" s="447"/>
      <c r="F86" s="685"/>
      <c r="G86" s="686"/>
      <c r="H86" s="687"/>
      <c r="I86" s="454"/>
      <c r="J86" s="456"/>
      <c r="K86" s="668"/>
      <c r="L86" s="669"/>
      <c r="M86" s="669"/>
      <c r="N86" s="669"/>
      <c r="O86" s="669"/>
      <c r="P86" s="669"/>
      <c r="Q86" s="669"/>
      <c r="R86" s="669"/>
      <c r="S86" s="669"/>
      <c r="T86" s="669"/>
      <c r="U86" s="669"/>
      <c r="V86" s="669"/>
      <c r="W86" s="669"/>
      <c r="X86" s="669"/>
      <c r="Y86" s="669"/>
      <c r="Z86" s="669"/>
      <c r="AA86" s="669"/>
      <c r="AB86" s="669"/>
      <c r="AC86" s="669"/>
      <c r="AD86" s="669"/>
      <c r="AE86" s="669"/>
      <c r="AF86" s="669"/>
      <c r="AG86" s="669"/>
      <c r="AH86" s="669"/>
      <c r="AI86" s="669"/>
      <c r="AJ86" s="669"/>
      <c r="AK86" s="670"/>
      <c r="AL86" s="365"/>
      <c r="AQ86" s="27"/>
      <c r="AR86" s="27"/>
      <c r="AS86" s="27"/>
      <c r="BY86" s="27"/>
    </row>
    <row r="87" spans="2:77" s="297" customFormat="1" ht="24.9" customHeight="1">
      <c r="B87" s="440"/>
      <c r="C87" s="446"/>
      <c r="D87" s="446"/>
      <c r="E87" s="447"/>
      <c r="F87" s="685"/>
      <c r="G87" s="686"/>
      <c r="H87" s="687"/>
      <c r="I87" s="457"/>
      <c r="J87" s="459"/>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72"/>
      <c r="AL87" s="365"/>
      <c r="AQ87" s="27"/>
      <c r="AR87" s="27"/>
      <c r="AS87" s="27"/>
      <c r="BY87" s="27"/>
    </row>
    <row r="88" spans="2:77" s="297" customFormat="1" ht="15" customHeight="1">
      <c r="B88" s="440"/>
      <c r="C88" s="446"/>
      <c r="D88" s="446"/>
      <c r="E88" s="447"/>
      <c r="F88" s="685"/>
      <c r="G88" s="686"/>
      <c r="H88" s="687"/>
      <c r="I88" s="495" t="s">
        <v>196</v>
      </c>
      <c r="J88" s="470"/>
      <c r="K88" s="674"/>
      <c r="L88" s="674"/>
      <c r="M88" s="674"/>
      <c r="N88" s="674"/>
      <c r="O88" s="674"/>
      <c r="P88" s="674"/>
      <c r="Q88" s="674"/>
      <c r="R88" s="674"/>
      <c r="S88" s="674"/>
      <c r="T88" s="674"/>
      <c r="U88" s="674"/>
      <c r="V88" s="674"/>
      <c r="W88" s="674"/>
      <c r="X88" s="674"/>
      <c r="Y88" s="674"/>
      <c r="Z88" s="674"/>
      <c r="AA88" s="674"/>
      <c r="AB88" s="674"/>
      <c r="AC88" s="674"/>
      <c r="AD88" s="674"/>
      <c r="AE88" s="674"/>
      <c r="AF88" s="674"/>
      <c r="AG88" s="674"/>
      <c r="AH88" s="674"/>
      <c r="AI88" s="674"/>
      <c r="AJ88" s="674"/>
      <c r="AK88" s="675"/>
      <c r="AL88" s="365"/>
      <c r="AM88" s="27"/>
      <c r="BY88" s="27"/>
    </row>
    <row r="89" spans="2:77" s="297" customFormat="1" ht="30" customHeight="1">
      <c r="B89" s="440"/>
      <c r="C89" s="446"/>
      <c r="D89" s="446"/>
      <c r="E89" s="447"/>
      <c r="F89" s="685"/>
      <c r="G89" s="686"/>
      <c r="H89" s="687"/>
      <c r="I89" s="457" t="s">
        <v>23</v>
      </c>
      <c r="J89" s="459"/>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673"/>
      <c r="AL89" s="366"/>
      <c r="AM89" s="27"/>
      <c r="AO89" s="27"/>
      <c r="AP89" s="27"/>
      <c r="AQ89" s="27"/>
      <c r="AR89" s="27"/>
      <c r="AS89" s="27"/>
      <c r="AT89" s="27"/>
      <c r="AU89" s="27"/>
    </row>
    <row r="90" spans="2:77" s="286" customFormat="1" ht="15" customHeight="1">
      <c r="B90" s="440"/>
      <c r="C90" s="446"/>
      <c r="D90" s="446"/>
      <c r="E90" s="447"/>
      <c r="F90" s="685"/>
      <c r="G90" s="686"/>
      <c r="H90" s="687"/>
      <c r="I90" s="495" t="s">
        <v>196</v>
      </c>
      <c r="J90" s="470"/>
      <c r="K90" s="674"/>
      <c r="L90" s="674"/>
      <c r="M90" s="674"/>
      <c r="N90" s="674"/>
      <c r="O90" s="674"/>
      <c r="P90" s="674"/>
      <c r="Q90" s="674"/>
      <c r="R90" s="674"/>
      <c r="S90" s="674"/>
      <c r="T90" s="674"/>
      <c r="U90" s="674"/>
      <c r="V90" s="674"/>
      <c r="W90" s="674"/>
      <c r="X90" s="674"/>
      <c r="Y90" s="674"/>
      <c r="Z90" s="674"/>
      <c r="AA90" s="674"/>
      <c r="AB90" s="674"/>
      <c r="AC90" s="674"/>
      <c r="AD90" s="674"/>
      <c r="AE90" s="674"/>
      <c r="AF90" s="674"/>
      <c r="AG90" s="674"/>
      <c r="AH90" s="674"/>
      <c r="AI90" s="674"/>
      <c r="AJ90" s="674"/>
      <c r="AK90" s="675"/>
      <c r="AL90" s="366"/>
      <c r="AM90" s="27"/>
      <c r="AO90" s="27"/>
      <c r="AP90" s="27"/>
      <c r="AQ90" s="27"/>
      <c r="AR90" s="27"/>
      <c r="AS90" s="27"/>
      <c r="AT90" s="27"/>
      <c r="AU90" s="27"/>
    </row>
    <row r="91" spans="2:77" s="297" customFormat="1" ht="30" customHeight="1">
      <c r="B91" s="440"/>
      <c r="C91" s="446"/>
      <c r="D91" s="446"/>
      <c r="E91" s="447"/>
      <c r="F91" s="685"/>
      <c r="G91" s="686"/>
      <c r="H91" s="687"/>
      <c r="I91" s="457" t="s">
        <v>24</v>
      </c>
      <c r="J91" s="459"/>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673"/>
      <c r="AL91" s="366"/>
      <c r="AM91" s="27"/>
      <c r="AN91" s="27"/>
      <c r="AO91" s="27"/>
      <c r="AP91" s="27"/>
      <c r="AQ91" s="27"/>
      <c r="AR91" s="27"/>
      <c r="AS91" s="27"/>
      <c r="AT91" s="27"/>
      <c r="AU91" s="27"/>
    </row>
    <row r="92" spans="2:77" s="297" customFormat="1" ht="24.9" customHeight="1">
      <c r="B92" s="440"/>
      <c r="C92" s="446"/>
      <c r="D92" s="446"/>
      <c r="E92" s="447"/>
      <c r="F92" s="685"/>
      <c r="G92" s="686"/>
      <c r="H92" s="687"/>
      <c r="I92" s="648" t="s">
        <v>25</v>
      </c>
      <c r="J92" s="488"/>
      <c r="K92" s="499"/>
      <c r="L92" s="500"/>
      <c r="M92" s="500"/>
      <c r="N92" s="500"/>
      <c r="O92" s="500"/>
      <c r="P92" s="500"/>
      <c r="Q92" s="500"/>
      <c r="R92" s="500"/>
      <c r="S92" s="500"/>
      <c r="T92" s="500"/>
      <c r="U92" s="500"/>
      <c r="V92" s="500"/>
      <c r="W92" s="367" t="s">
        <v>728</v>
      </c>
      <c r="X92" s="492" t="s">
        <v>26</v>
      </c>
      <c r="Y92" s="494"/>
      <c r="Z92" s="499"/>
      <c r="AA92" s="500"/>
      <c r="AB92" s="500"/>
      <c r="AC92" s="500"/>
      <c r="AD92" s="500"/>
      <c r="AE92" s="500"/>
      <c r="AF92" s="500"/>
      <c r="AG92" s="500"/>
      <c r="AH92" s="500"/>
      <c r="AI92" s="500"/>
      <c r="AJ92" s="500"/>
      <c r="AK92" s="311" t="s">
        <v>728</v>
      </c>
      <c r="AL92" s="366"/>
      <c r="AM92" s="27"/>
      <c r="AN92" s="27"/>
      <c r="AO92" s="27"/>
      <c r="AP92" s="27"/>
      <c r="AQ92" s="27"/>
      <c r="AR92" s="27"/>
      <c r="AS92" s="27"/>
      <c r="AT92" s="27"/>
      <c r="AU92" s="27"/>
    </row>
    <row r="93" spans="2:77" s="297" customFormat="1" ht="24.9" customHeight="1">
      <c r="B93" s="440"/>
      <c r="C93" s="446"/>
      <c r="D93" s="446"/>
      <c r="E93" s="447"/>
      <c r="F93" s="685"/>
      <c r="G93" s="686"/>
      <c r="H93" s="687"/>
      <c r="I93" s="648" t="s">
        <v>648</v>
      </c>
      <c r="J93" s="488"/>
      <c r="K93" s="490"/>
      <c r="L93" s="490"/>
      <c r="M93" s="490"/>
      <c r="N93" s="490"/>
      <c r="O93" s="490"/>
      <c r="P93" s="490"/>
      <c r="Q93" s="490"/>
      <c r="R93" s="490"/>
      <c r="S93" s="490"/>
      <c r="T93" s="490"/>
      <c r="U93" s="490"/>
      <c r="V93" s="490"/>
      <c r="W93" s="490"/>
      <c r="X93" s="492" t="s">
        <v>650</v>
      </c>
      <c r="Y93" s="494"/>
      <c r="Z93" s="499"/>
      <c r="AA93" s="500"/>
      <c r="AB93" s="500"/>
      <c r="AC93" s="500"/>
      <c r="AD93" s="500"/>
      <c r="AE93" s="500"/>
      <c r="AF93" s="500"/>
      <c r="AG93" s="500"/>
      <c r="AH93" s="500"/>
      <c r="AI93" s="500"/>
      <c r="AJ93" s="500"/>
      <c r="AK93" s="311" t="s">
        <v>728</v>
      </c>
      <c r="AL93" s="27"/>
      <c r="AM93" s="27"/>
      <c r="AN93" s="27"/>
      <c r="AO93" s="27"/>
      <c r="AP93" s="27"/>
      <c r="AQ93" s="27"/>
      <c r="AR93" s="27"/>
      <c r="AS93" s="27"/>
      <c r="AT93" s="27"/>
      <c r="AU93" s="27"/>
      <c r="AV93" s="312" t="s">
        <v>651</v>
      </c>
    </row>
    <row r="94" spans="2:77" s="297" customFormat="1" ht="24.9" customHeight="1">
      <c r="B94" s="440"/>
      <c r="C94" s="446"/>
      <c r="D94" s="446"/>
      <c r="E94" s="447"/>
      <c r="F94" s="685"/>
      <c r="G94" s="686"/>
      <c r="H94" s="687"/>
      <c r="I94" s="495" t="s">
        <v>652</v>
      </c>
      <c r="J94" s="470"/>
      <c r="K94" s="499"/>
      <c r="L94" s="500"/>
      <c r="M94" s="500"/>
      <c r="N94" s="500"/>
      <c r="O94" s="500"/>
      <c r="P94" s="500"/>
      <c r="Q94" s="500"/>
      <c r="R94" s="500"/>
      <c r="S94" s="500"/>
      <c r="T94" s="368" t="s">
        <v>654</v>
      </c>
      <c r="U94" s="1280"/>
      <c r="V94" s="1280"/>
      <c r="W94" s="1280"/>
      <c r="X94" s="1280"/>
      <c r="Y94" s="1280"/>
      <c r="Z94" s="1280"/>
      <c r="AA94" s="1280"/>
      <c r="AB94" s="1280"/>
      <c r="AC94" s="1280"/>
      <c r="AD94" s="1280"/>
      <c r="AE94" s="1280"/>
      <c r="AF94" s="676" t="s">
        <v>735</v>
      </c>
      <c r="AG94" s="677"/>
      <c r="AH94" s="677"/>
      <c r="AI94" s="677"/>
      <c r="AJ94" s="677"/>
      <c r="AK94" s="678"/>
      <c r="AL94" s="27"/>
      <c r="AM94" s="27"/>
      <c r="AN94" s="27"/>
      <c r="AO94" s="27"/>
      <c r="AP94" s="27"/>
      <c r="AQ94" s="27"/>
      <c r="AR94" s="27"/>
      <c r="AS94" s="27"/>
      <c r="AT94" s="27"/>
      <c r="AU94" s="27"/>
      <c r="AV94" s="314" t="str">
        <f>K94&amp;T94&amp;U94</f>
        <v>@</v>
      </c>
    </row>
    <row r="95" spans="2:77" s="297" customFormat="1" ht="15" customHeight="1">
      <c r="B95" s="440"/>
      <c r="C95" s="446"/>
      <c r="D95" s="446"/>
      <c r="E95" s="447"/>
      <c r="F95" s="685"/>
      <c r="G95" s="686"/>
      <c r="H95" s="687"/>
      <c r="I95" s="496"/>
      <c r="J95" s="498"/>
      <c r="K95" s="503" t="str">
        <f>IF(K94="","",K94&amp;T94&amp;U94)</f>
        <v/>
      </c>
      <c r="L95" s="504"/>
      <c r="M95" s="504"/>
      <c r="N95" s="504"/>
      <c r="O95" s="504"/>
      <c r="P95" s="504"/>
      <c r="Q95" s="504"/>
      <c r="R95" s="504"/>
      <c r="S95" s="504"/>
      <c r="T95" s="504"/>
      <c r="U95" s="504"/>
      <c r="V95" s="504"/>
      <c r="W95" s="504"/>
      <c r="X95" s="504"/>
      <c r="Y95" s="504"/>
      <c r="Z95" s="504"/>
      <c r="AA95" s="504"/>
      <c r="AB95" s="504"/>
      <c r="AC95" s="504"/>
      <c r="AD95" s="504"/>
      <c r="AE95" s="504"/>
      <c r="AF95" s="504"/>
      <c r="AG95" s="504"/>
      <c r="AH95" s="504"/>
      <c r="AI95" s="504"/>
      <c r="AJ95" s="504"/>
      <c r="AK95" s="505"/>
      <c r="AL95" s="366"/>
      <c r="AM95" s="27"/>
      <c r="AN95" s="27"/>
      <c r="AO95" s="27"/>
      <c r="AP95" s="27"/>
      <c r="AQ95" s="27"/>
      <c r="AR95" s="27"/>
      <c r="AS95" s="27"/>
      <c r="AT95" s="27"/>
      <c r="AU95" s="27"/>
    </row>
    <row r="96" spans="2:77" s="297" customFormat="1" ht="30" customHeight="1" thickBot="1">
      <c r="B96" s="441"/>
      <c r="C96" s="449"/>
      <c r="D96" s="449"/>
      <c r="E96" s="450"/>
      <c r="F96" s="28" t="s">
        <v>694</v>
      </c>
      <c r="G96" s="679" t="s">
        <v>52</v>
      </c>
      <c r="H96" s="680"/>
      <c r="I96" s="29"/>
      <c r="J96" s="284"/>
      <c r="K96" s="369" t="s">
        <v>4</v>
      </c>
      <c r="L96" s="681" t="s">
        <v>288</v>
      </c>
      <c r="M96" s="681"/>
      <c r="N96" s="419" t="s">
        <v>76</v>
      </c>
      <c r="O96" s="681" t="s">
        <v>53</v>
      </c>
      <c r="P96" s="681"/>
      <c r="Q96" s="681"/>
      <c r="R96" s="681"/>
      <c r="S96" s="681"/>
      <c r="T96" s="681"/>
      <c r="U96" s="681"/>
      <c r="V96" s="681"/>
      <c r="W96" s="681"/>
      <c r="X96" s="681"/>
      <c r="Y96" s="681"/>
      <c r="Z96" s="681"/>
      <c r="AA96" s="370" t="s">
        <v>678</v>
      </c>
      <c r="AB96" s="682" t="s">
        <v>197</v>
      </c>
      <c r="AC96" s="683"/>
      <c r="AD96" s="683"/>
      <c r="AE96" s="683"/>
      <c r="AF96" s="683"/>
      <c r="AG96" s="683"/>
      <c r="AH96" s="683"/>
      <c r="AI96" s="683"/>
      <c r="AJ96" s="683"/>
      <c r="AK96" s="684"/>
      <c r="AL96" s="366"/>
      <c r="AM96" s="27"/>
      <c r="AN96" s="27" t="s">
        <v>17</v>
      </c>
      <c r="AO96" s="27" t="str">
        <f>IF($N$96="□","■","")</f>
        <v/>
      </c>
      <c r="AP96" s="27"/>
      <c r="AQ96" s="27" t="s">
        <v>17</v>
      </c>
      <c r="AR96" s="27" t="str">
        <f>IF($K$96="□","■","")</f>
        <v>■</v>
      </c>
      <c r="AS96" s="27"/>
      <c r="AT96" s="27"/>
      <c r="AU96" s="27"/>
    </row>
    <row r="97" spans="2:50" s="297" customFormat="1" ht="9.9" customHeight="1" thickBot="1">
      <c r="B97" s="27"/>
      <c r="C97" s="27"/>
      <c r="D97" s="371"/>
      <c r="E97" s="371"/>
      <c r="F97" s="371"/>
      <c r="G97" s="371"/>
      <c r="H97" s="371"/>
      <c r="I97" s="372"/>
      <c r="J97" s="372"/>
      <c r="K97" s="372"/>
      <c r="L97" s="372"/>
      <c r="M97" s="27"/>
      <c r="N97" s="27"/>
      <c r="O97" s="27"/>
      <c r="P97" s="372"/>
      <c r="Q97" s="27"/>
      <c r="R97" s="373"/>
      <c r="S97" s="373"/>
      <c r="T97" s="374"/>
      <c r="U97" s="374"/>
      <c r="V97" s="374"/>
      <c r="W97" s="374"/>
      <c r="X97" s="374"/>
      <c r="Y97" s="374"/>
      <c r="Z97" s="374"/>
      <c r="AA97" s="374"/>
      <c r="AB97" s="27"/>
      <c r="AC97" s="373"/>
      <c r="AD97" s="373"/>
      <c r="AE97" s="372"/>
      <c r="AF97" s="27"/>
      <c r="AG97" s="27"/>
      <c r="AH97" s="27"/>
      <c r="AI97" s="27"/>
      <c r="AJ97" s="27"/>
      <c r="AK97" s="27"/>
      <c r="AL97" s="27"/>
      <c r="AM97" s="27"/>
      <c r="AN97" s="27"/>
      <c r="AO97" s="27"/>
      <c r="AP97" s="27"/>
      <c r="AQ97" s="27"/>
      <c r="AR97" s="27"/>
      <c r="AS97" s="27"/>
      <c r="AT97" s="27"/>
      <c r="AU97" s="27"/>
    </row>
    <row r="98" spans="2:50" s="297" customFormat="1" ht="30" customHeight="1">
      <c r="B98" s="439" t="s">
        <v>695</v>
      </c>
      <c r="C98" s="443" t="s">
        <v>696</v>
      </c>
      <c r="D98" s="443"/>
      <c r="E98" s="444"/>
      <c r="F98" s="723" t="s">
        <v>27</v>
      </c>
      <c r="G98" s="724"/>
      <c r="H98" s="724"/>
      <c r="I98" s="451" t="s">
        <v>28</v>
      </c>
      <c r="J98" s="453"/>
      <c r="K98" s="725" t="s">
        <v>721</v>
      </c>
      <c r="L98" s="725"/>
      <c r="M98" s="726"/>
      <c r="N98" s="727"/>
      <c r="O98" s="725"/>
      <c r="P98" s="725"/>
      <c r="Q98" s="725"/>
      <c r="R98" s="725"/>
      <c r="S98" s="725"/>
      <c r="T98" s="725"/>
      <c r="U98" s="725"/>
      <c r="V98" s="375" t="s">
        <v>4</v>
      </c>
      <c r="W98" s="692" t="s">
        <v>553</v>
      </c>
      <c r="X98" s="692"/>
      <c r="Y98" s="692"/>
      <c r="Z98" s="375" t="s">
        <v>4</v>
      </c>
      <c r="AA98" s="692" t="s">
        <v>657</v>
      </c>
      <c r="AB98" s="692"/>
      <c r="AC98" s="692"/>
      <c r="AD98" s="376" t="s">
        <v>678</v>
      </c>
      <c r="AE98" s="693" t="s">
        <v>54</v>
      </c>
      <c r="AF98" s="693"/>
      <c r="AG98" s="693"/>
      <c r="AH98" s="693"/>
      <c r="AI98" s="693"/>
      <c r="AJ98" s="693"/>
      <c r="AK98" s="694"/>
      <c r="AL98" s="27"/>
      <c r="AM98" s="27"/>
      <c r="AN98" s="27" t="s">
        <v>17</v>
      </c>
      <c r="AO98" s="27" t="str">
        <f>IF($Z$98="□","■","")</f>
        <v>■</v>
      </c>
      <c r="AP98" s="27"/>
      <c r="AQ98" s="27" t="s">
        <v>17</v>
      </c>
      <c r="AR98" s="27" t="str">
        <f>IF($V$98="□","■","")</f>
        <v>■</v>
      </c>
      <c r="AS98" s="319"/>
      <c r="AT98" s="27"/>
      <c r="AU98" s="27"/>
    </row>
    <row r="99" spans="2:50" s="297" customFormat="1" ht="18.899999999999999" customHeight="1">
      <c r="B99" s="440"/>
      <c r="C99" s="446"/>
      <c r="D99" s="446"/>
      <c r="E99" s="447"/>
      <c r="F99" s="469" t="s">
        <v>50</v>
      </c>
      <c r="G99" s="469"/>
      <c r="H99" s="470"/>
      <c r="I99" s="416" t="s">
        <v>76</v>
      </c>
      <c r="J99" s="640" t="s">
        <v>693</v>
      </c>
      <c r="K99" s="640"/>
      <c r="L99" s="640"/>
      <c r="M99" s="640"/>
      <c r="N99" s="377"/>
      <c r="O99" s="378"/>
      <c r="P99" s="378"/>
      <c r="Q99" s="378"/>
      <c r="R99" s="378"/>
      <c r="S99" s="378"/>
      <c r="T99" s="378"/>
      <c r="U99" s="378"/>
      <c r="V99" s="378"/>
      <c r="W99" s="378"/>
      <c r="X99" s="378"/>
      <c r="Y99" s="378"/>
      <c r="Z99" s="378"/>
      <c r="AA99" s="379"/>
      <c r="AB99" s="640"/>
      <c r="AC99" s="640"/>
      <c r="AD99" s="640"/>
      <c r="AE99" s="640"/>
      <c r="AF99" s="640"/>
      <c r="AG99" s="640"/>
      <c r="AH99" s="640"/>
      <c r="AI99" s="377"/>
      <c r="AJ99" s="377"/>
      <c r="AK99" s="380"/>
      <c r="AL99" s="27"/>
      <c r="AN99" s="27" t="s">
        <v>17</v>
      </c>
      <c r="AO99" s="27" t="str">
        <f>IF(AND($I$101="□",$I$100="□"),"■","")</f>
        <v>■</v>
      </c>
      <c r="AW99" s="27"/>
      <c r="AX99" s="27"/>
    </row>
    <row r="100" spans="2:50" s="297" customFormat="1" ht="18.899999999999999" customHeight="1">
      <c r="B100" s="440"/>
      <c r="C100" s="446"/>
      <c r="D100" s="446"/>
      <c r="E100" s="447"/>
      <c r="F100" s="455"/>
      <c r="G100" s="455"/>
      <c r="H100" s="456"/>
      <c r="I100" s="335" t="s">
        <v>4</v>
      </c>
      <c r="J100" s="625" t="s">
        <v>697</v>
      </c>
      <c r="K100" s="625"/>
      <c r="L100" s="625"/>
      <c r="M100" s="625"/>
      <c r="N100" s="341"/>
      <c r="O100" s="336"/>
      <c r="P100" s="336"/>
      <c r="Q100" s="336"/>
      <c r="R100" s="336"/>
      <c r="S100" s="336"/>
      <c r="T100" s="381"/>
      <c r="U100" s="336"/>
      <c r="V100" s="336"/>
      <c r="W100" s="336"/>
      <c r="X100" s="336"/>
      <c r="Y100" s="336"/>
      <c r="Z100" s="336"/>
      <c r="AA100" s="381"/>
      <c r="AB100" s="341"/>
      <c r="AC100" s="341"/>
      <c r="AD100" s="341"/>
      <c r="AE100" s="341"/>
      <c r="AF100" s="341"/>
      <c r="AG100" s="341"/>
      <c r="AH100" s="341"/>
      <c r="AI100" s="341"/>
      <c r="AJ100" s="341"/>
      <c r="AK100" s="382"/>
      <c r="AL100" s="27"/>
      <c r="AN100" s="27" t="s">
        <v>17</v>
      </c>
      <c r="AO100" s="27" t="str">
        <f>IF(AND($I$101="□",$I$99="□"),"■","")</f>
        <v/>
      </c>
      <c r="AQ100" s="27"/>
      <c r="AR100" s="27"/>
      <c r="AT100" s="27"/>
      <c r="AU100" s="27"/>
      <c r="AW100" s="27"/>
      <c r="AX100" s="27"/>
    </row>
    <row r="101" spans="2:50" s="297" customFormat="1" ht="18.899999999999999" customHeight="1">
      <c r="B101" s="440"/>
      <c r="C101" s="446"/>
      <c r="D101" s="446"/>
      <c r="E101" s="447"/>
      <c r="F101" s="458"/>
      <c r="G101" s="458"/>
      <c r="H101" s="459"/>
      <c r="I101" s="346" t="s">
        <v>4</v>
      </c>
      <c r="J101" s="620" t="s">
        <v>51</v>
      </c>
      <c r="K101" s="620"/>
      <c r="L101" s="620"/>
      <c r="M101" s="620"/>
      <c r="N101" s="354"/>
      <c r="O101" s="383"/>
      <c r="P101" s="383"/>
      <c r="Q101" s="383"/>
      <c r="R101" s="383"/>
      <c r="S101" s="383"/>
      <c r="T101" s="354"/>
      <c r="U101" s="383"/>
      <c r="V101" s="383"/>
      <c r="W101" s="383"/>
      <c r="X101" s="383"/>
      <c r="Y101" s="383"/>
      <c r="Z101" s="383"/>
      <c r="AA101" s="354"/>
      <c r="AB101" s="355"/>
      <c r="AC101" s="355"/>
      <c r="AD101" s="355"/>
      <c r="AE101" s="355"/>
      <c r="AF101" s="355"/>
      <c r="AG101" s="355"/>
      <c r="AH101" s="355"/>
      <c r="AI101" s="355"/>
      <c r="AJ101" s="355"/>
      <c r="AK101" s="384"/>
      <c r="AL101" s="27"/>
      <c r="AN101" s="27" t="s">
        <v>17</v>
      </c>
      <c r="AO101" s="27" t="str">
        <f>IF(AND($I$99="□",$I$100="□"),"■","")</f>
        <v/>
      </c>
      <c r="AQ101" s="27"/>
      <c r="AR101" s="27"/>
      <c r="AT101" s="27"/>
      <c r="AU101" s="27"/>
      <c r="AW101" s="27"/>
      <c r="AX101" s="27"/>
    </row>
    <row r="102" spans="2:50" s="297" customFormat="1" ht="18" customHeight="1">
      <c r="B102" s="440"/>
      <c r="C102" s="446"/>
      <c r="D102" s="446"/>
      <c r="E102" s="447"/>
      <c r="F102" s="469" t="s">
        <v>20</v>
      </c>
      <c r="G102" s="469"/>
      <c r="H102" s="470"/>
      <c r="I102" s="385" t="s">
        <v>639</v>
      </c>
      <c r="J102" s="689"/>
      <c r="K102" s="689"/>
      <c r="L102" s="386" t="s">
        <v>32</v>
      </c>
      <c r="M102" s="689"/>
      <c r="N102" s="689"/>
      <c r="O102" s="690"/>
      <c r="P102" s="690"/>
      <c r="Q102" s="690"/>
      <c r="R102" s="690"/>
      <c r="S102" s="690"/>
      <c r="T102" s="690"/>
      <c r="U102" s="690"/>
      <c r="V102" s="690"/>
      <c r="W102" s="690"/>
      <c r="X102" s="690"/>
      <c r="Y102" s="690"/>
      <c r="Z102" s="690"/>
      <c r="AA102" s="690"/>
      <c r="AB102" s="690"/>
      <c r="AC102" s="690"/>
      <c r="AD102" s="690"/>
      <c r="AE102" s="690"/>
      <c r="AF102" s="690"/>
      <c r="AG102" s="690"/>
      <c r="AH102" s="690"/>
      <c r="AI102" s="690"/>
      <c r="AJ102" s="690"/>
      <c r="AK102" s="691"/>
      <c r="AL102" s="27"/>
    </row>
    <row r="103" spans="2:50" s="297" customFormat="1" ht="24.9" customHeight="1">
      <c r="B103" s="440"/>
      <c r="C103" s="446"/>
      <c r="D103" s="446"/>
      <c r="E103" s="447"/>
      <c r="F103" s="455"/>
      <c r="G103" s="455"/>
      <c r="H103" s="456"/>
      <c r="I103" s="463"/>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5"/>
      <c r="AL103" s="27"/>
    </row>
    <row r="104" spans="2:50" s="297" customFormat="1" ht="24.9" customHeight="1">
      <c r="B104" s="440"/>
      <c r="C104" s="446"/>
      <c r="D104" s="446"/>
      <c r="E104" s="447"/>
      <c r="F104" s="458"/>
      <c r="G104" s="458"/>
      <c r="H104" s="459"/>
      <c r="I104" s="467"/>
      <c r="J104" s="467"/>
      <c r="K104" s="467"/>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8"/>
      <c r="AL104" s="27"/>
    </row>
    <row r="105" spans="2:50" s="297" customFormat="1" ht="15" customHeight="1">
      <c r="B105" s="440"/>
      <c r="C105" s="446"/>
      <c r="D105" s="446"/>
      <c r="E105" s="447"/>
      <c r="F105" s="469" t="s">
        <v>196</v>
      </c>
      <c r="G105" s="469"/>
      <c r="H105" s="470"/>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71"/>
      <c r="AK105" s="695"/>
      <c r="AL105" s="27"/>
      <c r="AM105" s="27"/>
      <c r="AN105" s="27"/>
      <c r="AO105" s="27"/>
      <c r="AP105" s="27"/>
      <c r="AQ105" s="27"/>
      <c r="AR105" s="27"/>
      <c r="AS105" s="27"/>
      <c r="AT105" s="27"/>
      <c r="AU105" s="27"/>
    </row>
    <row r="106" spans="2:50" s="297" customFormat="1" ht="30" customHeight="1">
      <c r="B106" s="440"/>
      <c r="C106" s="446"/>
      <c r="D106" s="446"/>
      <c r="E106" s="447"/>
      <c r="F106" s="458" t="s">
        <v>23</v>
      </c>
      <c r="G106" s="458"/>
      <c r="H106" s="459"/>
      <c r="I106" s="467"/>
      <c r="J106" s="467"/>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467"/>
      <c r="AH106" s="467"/>
      <c r="AI106" s="467"/>
      <c r="AJ106" s="467"/>
      <c r="AK106" s="468"/>
      <c r="AL106" s="27"/>
      <c r="AM106" s="27"/>
      <c r="AN106" s="27"/>
      <c r="AO106" s="27"/>
      <c r="AP106" s="27"/>
      <c r="AQ106" s="27"/>
      <c r="AR106" s="27"/>
      <c r="AS106" s="27"/>
      <c r="AT106" s="27"/>
      <c r="AU106" s="27"/>
    </row>
    <row r="107" spans="2:50" s="286" customFormat="1" ht="15" customHeight="1">
      <c r="B107" s="440"/>
      <c r="C107" s="446"/>
      <c r="D107" s="446"/>
      <c r="E107" s="447"/>
      <c r="F107" s="469" t="s">
        <v>196</v>
      </c>
      <c r="G107" s="469"/>
      <c r="H107" s="470"/>
      <c r="I107" s="471"/>
      <c r="J107" s="471"/>
      <c r="K107" s="471"/>
      <c r="L107" s="471"/>
      <c r="M107" s="471"/>
      <c r="N107" s="471"/>
      <c r="O107" s="471"/>
      <c r="P107" s="471"/>
      <c r="Q107" s="471"/>
      <c r="R107" s="471"/>
      <c r="S107" s="471"/>
      <c r="T107" s="471"/>
      <c r="U107" s="471"/>
      <c r="V107" s="471"/>
      <c r="W107" s="471"/>
      <c r="X107" s="471"/>
      <c r="Y107" s="471"/>
      <c r="Z107" s="471"/>
      <c r="AA107" s="471"/>
      <c r="AB107" s="471"/>
      <c r="AC107" s="471"/>
      <c r="AD107" s="471"/>
      <c r="AE107" s="471"/>
      <c r="AF107" s="471"/>
      <c r="AG107" s="471"/>
      <c r="AH107" s="471"/>
      <c r="AI107" s="471"/>
      <c r="AJ107" s="471"/>
      <c r="AK107" s="695"/>
      <c r="AL107" s="27"/>
      <c r="AM107" s="27"/>
      <c r="AN107" s="27"/>
      <c r="AO107" s="27"/>
      <c r="AP107" s="27"/>
      <c r="AQ107" s="27"/>
      <c r="AR107" s="27"/>
      <c r="AS107" s="27"/>
      <c r="AT107" s="27"/>
      <c r="AU107" s="27"/>
    </row>
    <row r="108" spans="2:50" s="297" customFormat="1" ht="30" customHeight="1">
      <c r="B108" s="440"/>
      <c r="C108" s="446"/>
      <c r="D108" s="446"/>
      <c r="E108" s="447"/>
      <c r="F108" s="458" t="s">
        <v>24</v>
      </c>
      <c r="G108" s="458"/>
      <c r="H108" s="459"/>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673"/>
      <c r="AL108" s="27"/>
      <c r="AM108" s="27"/>
      <c r="AN108" s="27"/>
      <c r="AO108" s="27"/>
      <c r="AP108" s="27"/>
      <c r="AQ108" s="27"/>
      <c r="AR108" s="27"/>
      <c r="AS108" s="27"/>
      <c r="AT108" s="27"/>
      <c r="AU108" s="27"/>
    </row>
    <row r="109" spans="2:50" s="297" customFormat="1" ht="24.9" customHeight="1">
      <c r="B109" s="440"/>
      <c r="C109" s="446"/>
      <c r="D109" s="446"/>
      <c r="E109" s="447"/>
      <c r="F109" s="487" t="s">
        <v>25</v>
      </c>
      <c r="G109" s="487"/>
      <c r="H109" s="488"/>
      <c r="I109" s="515"/>
      <c r="J109" s="516"/>
      <c r="K109" s="516"/>
      <c r="L109" s="516"/>
      <c r="M109" s="516"/>
      <c r="N109" s="516"/>
      <c r="O109" s="516"/>
      <c r="P109" s="516"/>
      <c r="Q109" s="516"/>
      <c r="R109" s="516"/>
      <c r="S109" s="516"/>
      <c r="T109" s="516"/>
      <c r="U109" s="387" t="s">
        <v>728</v>
      </c>
      <c r="V109" s="492" t="s">
        <v>26</v>
      </c>
      <c r="W109" s="493"/>
      <c r="X109" s="494"/>
      <c r="Y109" s="515"/>
      <c r="Z109" s="516"/>
      <c r="AA109" s="516"/>
      <c r="AB109" s="516"/>
      <c r="AC109" s="516"/>
      <c r="AD109" s="516"/>
      <c r="AE109" s="516"/>
      <c r="AF109" s="516"/>
      <c r="AG109" s="516"/>
      <c r="AH109" s="516"/>
      <c r="AI109" s="516"/>
      <c r="AJ109" s="516"/>
      <c r="AK109" s="310" t="s">
        <v>728</v>
      </c>
      <c r="AL109" s="27"/>
      <c r="AM109" s="27"/>
      <c r="AN109" s="27"/>
      <c r="AO109" s="27"/>
      <c r="AP109" s="27"/>
      <c r="AQ109" s="27"/>
      <c r="AR109" s="27"/>
      <c r="AS109" s="27"/>
      <c r="AT109" s="27"/>
      <c r="AU109" s="27"/>
    </row>
    <row r="110" spans="2:50" s="297" customFormat="1" ht="24.9" customHeight="1">
      <c r="B110" s="440"/>
      <c r="C110" s="446"/>
      <c r="D110" s="446"/>
      <c r="E110" s="447"/>
      <c r="F110" s="487" t="s">
        <v>648</v>
      </c>
      <c r="G110" s="487"/>
      <c r="H110" s="488"/>
      <c r="I110" s="490"/>
      <c r="J110" s="490"/>
      <c r="K110" s="490"/>
      <c r="L110" s="490"/>
      <c r="M110" s="490"/>
      <c r="N110" s="490"/>
      <c r="O110" s="490"/>
      <c r="P110" s="490"/>
      <c r="Q110" s="490"/>
      <c r="R110" s="490"/>
      <c r="S110" s="490"/>
      <c r="T110" s="490"/>
      <c r="U110" s="490"/>
      <c r="V110" s="492" t="s">
        <v>650</v>
      </c>
      <c r="W110" s="493"/>
      <c r="X110" s="494"/>
      <c r="Y110" s="499"/>
      <c r="Z110" s="500"/>
      <c r="AA110" s="500"/>
      <c r="AB110" s="500"/>
      <c r="AC110" s="500"/>
      <c r="AD110" s="500"/>
      <c r="AE110" s="500"/>
      <c r="AF110" s="500"/>
      <c r="AG110" s="500"/>
      <c r="AH110" s="500"/>
      <c r="AI110" s="500"/>
      <c r="AJ110" s="500"/>
      <c r="AK110" s="311" t="s">
        <v>728</v>
      </c>
      <c r="AL110" s="27"/>
      <c r="AM110" s="27"/>
      <c r="AN110" s="27"/>
      <c r="AO110" s="27"/>
      <c r="AP110" s="27"/>
      <c r="AQ110" s="27"/>
      <c r="AR110" s="27"/>
      <c r="AS110" s="27"/>
      <c r="AT110" s="27"/>
      <c r="AU110" s="27"/>
      <c r="AV110" s="312" t="s">
        <v>651</v>
      </c>
    </row>
    <row r="111" spans="2:50" s="297" customFormat="1" ht="24.9" customHeight="1">
      <c r="B111" s="440"/>
      <c r="C111" s="446"/>
      <c r="D111" s="446"/>
      <c r="E111" s="447"/>
      <c r="F111" s="495" t="s">
        <v>652</v>
      </c>
      <c r="G111" s="469"/>
      <c r="H111" s="470"/>
      <c r="I111" s="717"/>
      <c r="J111" s="649"/>
      <c r="K111" s="649"/>
      <c r="L111" s="649"/>
      <c r="M111" s="649"/>
      <c r="N111" s="649"/>
      <c r="O111" s="649"/>
      <c r="P111" s="649"/>
      <c r="Q111" s="649"/>
      <c r="R111" s="649"/>
      <c r="S111" s="649"/>
      <c r="T111" s="388" t="s">
        <v>654</v>
      </c>
      <c r="U111" s="500"/>
      <c r="V111" s="500"/>
      <c r="W111" s="500"/>
      <c r="X111" s="500"/>
      <c r="Y111" s="500"/>
      <c r="Z111" s="500"/>
      <c r="AA111" s="500"/>
      <c r="AB111" s="500"/>
      <c r="AC111" s="500"/>
      <c r="AD111" s="500"/>
      <c r="AE111" s="500"/>
      <c r="AF111" s="718" t="s">
        <v>55</v>
      </c>
      <c r="AG111" s="718"/>
      <c r="AH111" s="718"/>
      <c r="AI111" s="718"/>
      <c r="AJ111" s="718"/>
      <c r="AK111" s="719"/>
      <c r="AL111" s="27"/>
      <c r="AM111" s="27"/>
      <c r="AN111" s="27"/>
      <c r="AO111" s="27"/>
      <c r="AP111" s="27"/>
      <c r="AQ111" s="27"/>
      <c r="AR111" s="27"/>
      <c r="AS111" s="27"/>
      <c r="AT111" s="27"/>
      <c r="AU111" s="27"/>
      <c r="AV111" s="314" t="str">
        <f>I111&amp;T111&amp;U111</f>
        <v>@</v>
      </c>
    </row>
    <row r="112" spans="2:50" s="297" customFormat="1" ht="15" customHeight="1" thickBot="1">
      <c r="B112" s="441"/>
      <c r="C112" s="449"/>
      <c r="D112" s="449"/>
      <c r="E112" s="450"/>
      <c r="F112" s="714"/>
      <c r="G112" s="715"/>
      <c r="H112" s="716"/>
      <c r="I112" s="720" t="str">
        <f>IF(I111="","",I111&amp;T111&amp;U111)</f>
        <v/>
      </c>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2"/>
      <c r="AL112" s="27"/>
      <c r="AM112" s="27"/>
      <c r="AN112" s="27"/>
      <c r="AO112" s="27"/>
      <c r="AP112" s="27"/>
      <c r="AQ112" s="27"/>
      <c r="AR112" s="27"/>
      <c r="AS112" s="27"/>
      <c r="AT112" s="27"/>
      <c r="AU112" s="27"/>
    </row>
    <row r="113" spans="2:47" s="297" customFormat="1" ht="9.9" customHeight="1" thickBot="1">
      <c r="B113" s="27"/>
      <c r="C113" s="27"/>
      <c r="D113" s="371"/>
      <c r="E113" s="371"/>
      <c r="F113" s="371"/>
      <c r="G113" s="371"/>
      <c r="H113" s="371"/>
      <c r="I113" s="372"/>
      <c r="J113" s="372"/>
      <c r="K113" s="372"/>
      <c r="L113" s="372"/>
      <c r="M113" s="27"/>
      <c r="N113" s="27"/>
      <c r="O113" s="27"/>
      <c r="P113" s="372"/>
      <c r="Q113" s="27"/>
      <c r="R113" s="373"/>
      <c r="S113" s="373"/>
      <c r="T113" s="374"/>
      <c r="U113" s="374"/>
      <c r="V113" s="374"/>
      <c r="W113" s="374"/>
      <c r="X113" s="374"/>
      <c r="Y113" s="374"/>
      <c r="Z113" s="374"/>
      <c r="AA113" s="374"/>
      <c r="AB113" s="27"/>
      <c r="AC113" s="373"/>
      <c r="AD113" s="373"/>
      <c r="AE113" s="372"/>
      <c r="AF113" s="27"/>
      <c r="AG113" s="27"/>
      <c r="AH113" s="27"/>
      <c r="AI113" s="27"/>
      <c r="AJ113" s="27"/>
      <c r="AK113" s="27"/>
      <c r="AL113" s="27"/>
      <c r="AM113" s="27"/>
      <c r="AN113" s="27"/>
      <c r="AO113" s="27"/>
      <c r="AP113" s="27"/>
      <c r="AQ113" s="27"/>
      <c r="AR113" s="27"/>
      <c r="AS113" s="27"/>
      <c r="AT113" s="27"/>
      <c r="AU113" s="27"/>
    </row>
    <row r="114" spans="2:47" s="297" customFormat="1" ht="15" customHeight="1">
      <c r="B114" s="696" t="s">
        <v>56</v>
      </c>
      <c r="C114" s="697"/>
      <c r="D114" s="697"/>
      <c r="E114" s="697"/>
      <c r="F114" s="697"/>
      <c r="G114" s="697"/>
      <c r="H114" s="698"/>
      <c r="I114" s="705"/>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7"/>
      <c r="AL114" s="27"/>
      <c r="AM114" s="27"/>
      <c r="AN114" s="27"/>
      <c r="AO114" s="27"/>
      <c r="AP114" s="27"/>
      <c r="AQ114" s="27"/>
      <c r="AR114" s="27"/>
      <c r="AS114" s="27"/>
      <c r="AT114" s="27"/>
      <c r="AU114" s="27"/>
    </row>
    <row r="115" spans="2:47" s="297" customFormat="1" ht="15" customHeight="1">
      <c r="B115" s="699"/>
      <c r="C115" s="700"/>
      <c r="D115" s="700"/>
      <c r="E115" s="700"/>
      <c r="F115" s="700"/>
      <c r="G115" s="700"/>
      <c r="H115" s="701"/>
      <c r="I115" s="708"/>
      <c r="J115" s="709"/>
      <c r="K115" s="709"/>
      <c r="L115" s="709"/>
      <c r="M115" s="709"/>
      <c r="N115" s="709"/>
      <c r="O115" s="709"/>
      <c r="P115" s="709"/>
      <c r="Q115" s="709"/>
      <c r="R115" s="709"/>
      <c r="S115" s="709"/>
      <c r="T115" s="709"/>
      <c r="U115" s="709"/>
      <c r="V115" s="709"/>
      <c r="W115" s="709"/>
      <c r="X115" s="709"/>
      <c r="Y115" s="709"/>
      <c r="Z115" s="709"/>
      <c r="AA115" s="709"/>
      <c r="AB115" s="709"/>
      <c r="AC115" s="709"/>
      <c r="AD115" s="709"/>
      <c r="AE115" s="709"/>
      <c r="AF115" s="709"/>
      <c r="AG115" s="709"/>
      <c r="AH115" s="709"/>
      <c r="AI115" s="709"/>
      <c r="AJ115" s="709"/>
      <c r="AK115" s="710"/>
      <c r="AL115" s="27"/>
      <c r="AM115" s="27"/>
      <c r="AN115" s="27"/>
      <c r="AO115" s="27"/>
      <c r="AP115" s="27"/>
      <c r="AQ115" s="27"/>
      <c r="AR115" s="27"/>
      <c r="AS115" s="27"/>
      <c r="AT115" s="27"/>
      <c r="AU115" s="27"/>
    </row>
    <row r="116" spans="2:47" s="297" customFormat="1" ht="15" customHeight="1" thickBot="1">
      <c r="B116" s="702"/>
      <c r="C116" s="703"/>
      <c r="D116" s="703"/>
      <c r="E116" s="703"/>
      <c r="F116" s="703"/>
      <c r="G116" s="703"/>
      <c r="H116" s="704"/>
      <c r="I116" s="711"/>
      <c r="J116" s="712"/>
      <c r="K116" s="712"/>
      <c r="L116" s="712"/>
      <c r="M116" s="712"/>
      <c r="N116" s="712"/>
      <c r="O116" s="712"/>
      <c r="P116" s="712"/>
      <c r="Q116" s="712"/>
      <c r="R116" s="712"/>
      <c r="S116" s="712"/>
      <c r="T116" s="712"/>
      <c r="U116" s="712"/>
      <c r="V116" s="712"/>
      <c r="W116" s="712"/>
      <c r="X116" s="712"/>
      <c r="Y116" s="712"/>
      <c r="Z116" s="712"/>
      <c r="AA116" s="712"/>
      <c r="AB116" s="712"/>
      <c r="AC116" s="712"/>
      <c r="AD116" s="712"/>
      <c r="AE116" s="712"/>
      <c r="AF116" s="712"/>
      <c r="AG116" s="712"/>
      <c r="AH116" s="712"/>
      <c r="AI116" s="712"/>
      <c r="AJ116" s="712"/>
      <c r="AK116" s="713"/>
      <c r="AL116" s="27"/>
      <c r="AM116" s="27"/>
      <c r="AN116" s="27"/>
      <c r="AO116" s="27"/>
      <c r="AP116" s="27"/>
      <c r="AQ116" s="27"/>
      <c r="AR116" s="27"/>
      <c r="AS116" s="27"/>
      <c r="AT116" s="27"/>
      <c r="AU116" s="27"/>
    </row>
    <row r="118" spans="2:47">
      <c r="AJ118" s="13" t="s">
        <v>198</v>
      </c>
    </row>
  </sheetData>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128" priority="16">
      <formula>$G$13="■"</formula>
    </cfRule>
  </conditionalFormatting>
  <conditionalFormatting sqref="X72">
    <cfRule type="cellIs" dxfId="127" priority="33" operator="notEqual">
      <formula>""</formula>
    </cfRule>
    <cfRule type="expression" dxfId="126" priority="34">
      <formula>$K$72="■"</formula>
    </cfRule>
  </conditionalFormatting>
  <conditionalFormatting sqref="K96:AK96">
    <cfRule type="expression" dxfId="125" priority="36">
      <formula>OR($K$96="■",$N$96="■")</formula>
    </cfRule>
  </conditionalFormatting>
  <conditionalFormatting sqref="K31:AK31">
    <cfRule type="expression" dxfId="124" priority="38">
      <formula>OR($Z$31="■",$V$31="■")</formula>
    </cfRule>
  </conditionalFormatting>
  <conditionalFormatting sqref="K98:AE98">
    <cfRule type="expression" dxfId="123" priority="37">
      <formula>OR($Z$98="■",$V$98="■")</formula>
    </cfRule>
  </conditionalFormatting>
  <conditionalFormatting sqref="K31:AK31">
    <cfRule type="expression" dxfId="122" priority="32">
      <formula>$G$13="■"</formula>
    </cfRule>
  </conditionalFormatting>
  <conditionalFormatting sqref="AB96:AK96">
    <cfRule type="expression" dxfId="121" priority="31">
      <formula>$N$96="■"</formula>
    </cfRule>
  </conditionalFormatting>
  <conditionalFormatting sqref="K93:W93 K95:AK95 K92 W92 Z92:Z93 AK92:AK93 K78:AD78 AK78 K79:AK91">
    <cfRule type="expression" dxfId="120" priority="39">
      <formula>$K$72="■"</formula>
    </cfRule>
  </conditionalFormatting>
  <conditionalFormatting sqref="K79:AK81 K78:AD78 AK78">
    <cfRule type="expression" dxfId="119" priority="40">
      <formula>$K$82="■"</formula>
    </cfRule>
  </conditionalFormatting>
  <conditionalFormatting sqref="K85:AK91 K93:W93 K92 W92 Z92:Z93 AK92:AK93 AF94 T94:U94">
    <cfRule type="expression" dxfId="118" priority="41">
      <formula>$K$83="■"</formula>
    </cfRule>
  </conditionalFormatting>
  <conditionalFormatting sqref="T74:AJ74">
    <cfRule type="cellIs" dxfId="117" priority="29" operator="notEqual">
      <formula>""</formula>
    </cfRule>
    <cfRule type="expression" dxfId="116" priority="30">
      <formula>$K$73="■"</formula>
    </cfRule>
  </conditionalFormatting>
  <conditionalFormatting sqref="K31:AK31 K96:AK96 K98:AE98">
    <cfRule type="expression" dxfId="115" priority="42">
      <formula>OR($G$13="■",$K$13="■",$O$13="■")</formula>
    </cfRule>
  </conditionalFormatting>
  <conditionalFormatting sqref="K71:AK74 K93:W93 K95:AK95 K92 W92 Z92:Z93 AK92:AK93 K78:AD78 AK78 K79:AK91">
    <cfRule type="expression" dxfId="114" priority="43">
      <formula>OR($K$13="■",$O$13="■")</formula>
    </cfRule>
  </conditionalFormatting>
  <conditionalFormatting sqref="K82:AK82">
    <cfRule type="expression" dxfId="113" priority="28">
      <formula>$K$78="■"</formula>
    </cfRule>
  </conditionalFormatting>
  <conditionalFormatting sqref="I99:AK108 I110:U110 I109 U109 Y109:Y110 AK109:AK110">
    <cfRule type="expression" dxfId="112" priority="26">
      <formula>$V$98="■"</formula>
    </cfRule>
  </conditionalFormatting>
  <conditionalFormatting sqref="I102:AK108 I110:U110 I109 U109 Y109:Y110 AK109:AK110">
    <cfRule type="expression" dxfId="111" priority="27">
      <formula>OR($I$99="■",$I$100="■")</formula>
    </cfRule>
  </conditionalFormatting>
  <conditionalFormatting sqref="O79:AK81">
    <cfRule type="expression" dxfId="110" priority="25">
      <formula>$O$78="■"</formula>
    </cfRule>
  </conditionalFormatting>
  <conditionalFormatting sqref="O78:AD78 AK78">
    <cfRule type="expression" dxfId="109" priority="24">
      <formula>$O$79="■"</formula>
    </cfRule>
  </conditionalFormatting>
  <conditionalFormatting sqref="H53:L58">
    <cfRule type="expression" dxfId="108" priority="23">
      <formula>OR($O$13="■",$F$17="---")</formula>
    </cfRule>
  </conditionalFormatting>
  <conditionalFormatting sqref="B53:G58">
    <cfRule type="expression" dxfId="107" priority="22">
      <formula>OR($K$13="■",$O$13="■")</formula>
    </cfRule>
  </conditionalFormatting>
  <conditionalFormatting sqref="K95:AK95">
    <cfRule type="expression" dxfId="106" priority="19">
      <formula>$K$72="■"</formula>
    </cfRule>
  </conditionalFormatting>
  <conditionalFormatting sqref="K95:AK95">
    <cfRule type="expression" dxfId="105" priority="20">
      <formula>$K$83="■"</formula>
    </cfRule>
  </conditionalFormatting>
  <conditionalFormatting sqref="K95:AK95">
    <cfRule type="expression" dxfId="104" priority="21">
      <formula>OR($K$13="■",$O$13="■")</formula>
    </cfRule>
  </conditionalFormatting>
  <conditionalFormatting sqref="I111:AK112">
    <cfRule type="expression" dxfId="103" priority="17">
      <formula>$V$98="■"</formula>
    </cfRule>
  </conditionalFormatting>
  <conditionalFormatting sqref="I111:AK112">
    <cfRule type="expression" dxfId="102" priority="18">
      <formula>OR($I$99="■",$I$100="■")</formula>
    </cfRule>
  </conditionalFormatting>
  <conditionalFormatting sqref="AE98:AK98">
    <cfRule type="expression" dxfId="101" priority="35">
      <formula>AND(OR($K$13="■",$O$13="■"),$Z$98="■")</formula>
    </cfRule>
  </conditionalFormatting>
  <conditionalFormatting sqref="F17">
    <cfRule type="expression" dxfId="100" priority="15">
      <formula>$O$13="■"</formula>
    </cfRule>
  </conditionalFormatting>
  <conditionalFormatting sqref="AE78:AJ78">
    <cfRule type="expression" dxfId="99" priority="10">
      <formula>$K$72="■"</formula>
    </cfRule>
  </conditionalFormatting>
  <conditionalFormatting sqref="AE78:AJ78">
    <cfRule type="expression" dxfId="98" priority="11">
      <formula>$K$82="■"</formula>
    </cfRule>
  </conditionalFormatting>
  <conditionalFormatting sqref="AE78:AJ78">
    <cfRule type="expression" dxfId="97" priority="12">
      <formula>OR($K$13="■",$O$13="■")</formula>
    </cfRule>
  </conditionalFormatting>
  <conditionalFormatting sqref="AE78">
    <cfRule type="cellIs" dxfId="96" priority="13" operator="notEqual">
      <formula>""</formula>
    </cfRule>
    <cfRule type="expression" dxfId="95" priority="14">
      <formula>$O$78="■"</formula>
    </cfRule>
  </conditionalFormatting>
  <conditionalFormatting sqref="AE78:AJ78">
    <cfRule type="expression" dxfId="94" priority="9">
      <formula>$O$79="■"</formula>
    </cfRule>
  </conditionalFormatting>
  <conditionalFormatting sqref="K94 AF94:AK94 T94:U94">
    <cfRule type="expression" dxfId="93" priority="6">
      <formula>$K$72="■"</formula>
    </cfRule>
  </conditionalFormatting>
  <conditionalFormatting sqref="K94">
    <cfRule type="expression" dxfId="92" priority="7">
      <formula>$K$83="■"</formula>
    </cfRule>
  </conditionalFormatting>
  <conditionalFormatting sqref="K94 AF94:AK94 T94:U94">
    <cfRule type="expression" dxfId="91" priority="8">
      <formula>OR($K$13="■",$O$13="■")</formula>
    </cfRule>
  </conditionalFormatting>
  <conditionalFormatting sqref="K94 AF94 T94">
    <cfRule type="expression" dxfId="90" priority="4">
      <formula>$K$72="■"</formula>
    </cfRule>
  </conditionalFormatting>
  <conditionalFormatting sqref="K94 AF94 T94">
    <cfRule type="expression" dxfId="89" priority="5">
      <formula>OR($K$13="■",$O$13="■")</formula>
    </cfRule>
  </conditionalFormatting>
  <conditionalFormatting sqref="T75:AK75 K75:L77 T76:T77">
    <cfRule type="expression" dxfId="88" priority="2">
      <formula>$K$72="■"</formula>
    </cfRule>
  </conditionalFormatting>
  <conditionalFormatting sqref="T75:AJ75">
    <cfRule type="cellIs" dxfId="87" priority="1" operator="notEqual">
      <formula>""</formula>
    </cfRule>
  </conditionalFormatting>
  <conditionalFormatting sqref="K76:L77 T76:T77">
    <cfRule type="expression" dxfId="86" priority="3">
      <formula>#REF!="■"</formula>
    </cfRule>
  </conditionalFormatting>
  <dataValidations count="35">
    <dataValidation type="list" showInputMessage="1" sqref="K77" xr:uid="{C5D20C71-7568-4865-9756-1F5D0E65A305}">
      <formula1>$AN$77:$AO$77</formula1>
    </dataValidation>
    <dataValidation type="list" showInputMessage="1" sqref="K76" xr:uid="{EAC54427-2924-4F76-A12C-96A69966612B}">
      <formula1>$AN$76:$AO$76</formula1>
    </dataValidation>
    <dataValidation type="list" showInputMessage="1" sqref="K75" xr:uid="{A401A416-E099-4614-A8FB-C9AB8C6BD3C4}">
      <formula1>$AN$75:$AO$75</formula1>
    </dataValidation>
    <dataValidation type="list" allowBlank="1" showInputMessage="1" showErrorMessage="1" sqref="H55:H56" xr:uid="{F4AD31A4-5F91-49BA-90C2-0D7966DC8C63}">
      <formula1>$AP$54:$AQ$54</formula1>
    </dataValidation>
    <dataValidation type="list" allowBlank="1" showInputMessage="1" showErrorMessage="1" sqref="H53:H54" xr:uid="{8345AE07-5E16-40A2-A357-AAD50DD60000}">
      <formula1>$AP$53:$AQ$53</formula1>
    </dataValidation>
    <dataValidation type="list" allowBlank="1" showInputMessage="1" showErrorMessage="1" sqref="B57:B58" xr:uid="{80CB5654-4AF9-4381-A7CB-F3FB44A23026}">
      <formula1>$AN$55:$AO$55</formula1>
    </dataValidation>
    <dataValidation type="list" allowBlank="1" showInputMessage="1" showErrorMessage="1" sqref="B55:B56" xr:uid="{11C63C94-2AB2-4691-A1EE-00FEF8734FA2}">
      <formula1>$AN$54:$AO$54</formula1>
    </dataValidation>
    <dataValidation type="list" allowBlank="1" showInputMessage="1" showErrorMessage="1" sqref="B53:B54" xr:uid="{951B084E-9F06-4219-A64A-3162B6126D29}">
      <formula1>$AN$53:$AO$53</formula1>
    </dataValidation>
    <dataValidation type="list" imeMode="off" allowBlank="1" showInputMessage="1" showErrorMessage="1" sqref="V31" xr:uid="{7FCD28B1-1812-4F2F-ADDA-BD09B694DE42}">
      <formula1>$AN$31:$AO$31</formula1>
    </dataValidation>
    <dataValidation type="list" imeMode="off" allowBlank="1" showInputMessage="1" showErrorMessage="1" sqref="V98" xr:uid="{961EF355-5D30-4EEB-B641-FFE5ED2476EC}">
      <formula1>$AN$98:$AO$98</formula1>
    </dataValidation>
    <dataValidation type="list" showInputMessage="1" showErrorMessage="1" sqref="O79" xr:uid="{4FED6F78-151F-41EF-972C-863F48E6B53E}">
      <formula1>$AN$80:$AO$80</formula1>
    </dataValidation>
    <dataValidation imeMode="halfKatakana" allowBlank="1" showInputMessage="1" showErrorMessage="1" sqref="I105:AK105 I107:AK107 K88:AK88 K90:AK90 I23:AA23 I25:AA25" xr:uid="{3AF27FED-DD06-4CA6-AAFB-D13ACA3C5E9D}"/>
    <dataValidation type="list" allowBlank="1" sqref="F17:R17" xr:uid="{C124A842-674A-43DA-A352-B3E415F65D32}">
      <formula1>$AN$17:$AO$17</formula1>
    </dataValidation>
    <dataValidation type="list" showInputMessage="1" showErrorMessage="1" sqref="T100:T101 I100" xr:uid="{65F8755E-BC21-4439-A0EF-BDDF03768693}">
      <formula1>$AN$100:$AO$100</formula1>
    </dataValidation>
    <dataValidation type="list" showInputMessage="1" showErrorMessage="1" sqref="I99 N101" xr:uid="{AEA6F876-AB5D-4CA8-85D5-EE9C4EEA7DFD}">
      <formula1>$AN$99:$AO$99</formula1>
    </dataValidation>
    <dataValidation type="list" showInputMessage="1" showErrorMessage="1" sqref="I101" xr:uid="{26A71264-FC63-4D2A-BEF0-0620A72CE763}">
      <formula1>$AN$101:$AO$101</formula1>
    </dataValidation>
    <dataValidation type="list" showInputMessage="1" showErrorMessage="1" sqref="P84 K83" xr:uid="{7BE1115F-E48B-4758-B3C8-4929C901740B}">
      <formula1>$AN$83:$AO$83</formula1>
    </dataValidation>
    <dataValidation type="list" showInputMessage="1" showErrorMessage="1" sqref="K84" xr:uid="{526FE9D9-95BA-46A9-937C-4794BA6B4305}">
      <formula1>$AN$84:$AO$84</formula1>
    </dataValidation>
    <dataValidation type="list" showInputMessage="1" sqref="K73:K74" xr:uid="{AE55495D-CF13-4E01-AAAA-C1E2C49AD281}">
      <formula1>$AN$73:$AO$73</formula1>
    </dataValidation>
    <dataValidation type="list" showInputMessage="1" showErrorMessage="1" sqref="K82" xr:uid="{C947E251-970A-4E86-BE6C-AD9B39054878}">
      <formula1>$AN$82:$AO$82</formula1>
    </dataValidation>
    <dataValidation type="list" showInputMessage="1" showErrorMessage="1" sqref="K78" xr:uid="{DA86A812-4D21-4CB0-BD32-CA96807192FE}">
      <formula1>$AN$78:$AO$78</formula1>
    </dataValidation>
    <dataValidation type="list" allowBlank="1" showInputMessage="1" showErrorMessage="1" sqref="K96" xr:uid="{2F295608-DFBC-45D9-858A-6655E92BF1AA}">
      <formula1>$AN$96:$AO$96</formula1>
    </dataValidation>
    <dataValidation type="list" showInputMessage="1" sqref="N96" xr:uid="{59DF5CF3-78D3-41C0-8B7B-B07030A847BC}">
      <formula1>$AQ$96:$AR$96</formula1>
    </dataValidation>
    <dataValidation type="list" showInputMessage="1" showErrorMessage="1" sqref="O13" xr:uid="{ABF6BA54-1FFE-41B0-9E01-DE66810508BA}">
      <formula1>$AT$13:$AU$13</formula1>
    </dataValidation>
    <dataValidation type="list" showInputMessage="1" showErrorMessage="1" sqref="K13" xr:uid="{11E00880-6FF9-415E-9665-364E2784E5E4}">
      <formula1>$AQ$13:$AR$13</formula1>
    </dataValidation>
    <dataValidation type="list" showInputMessage="1" showErrorMessage="1" sqref="AA99:AA101" xr:uid="{A797428B-C06D-4F7A-AB29-310C668E71A4}">
      <formula1>$AW$99:$AX$99</formula1>
    </dataValidation>
    <dataValidation type="list" allowBlank="1" showInputMessage="1" showErrorMessage="1" sqref="AB83:AB84" xr:uid="{54786EBB-C6C3-4D9C-8DFD-09DC153BA63A}">
      <formula1>#REF!</formula1>
    </dataValidation>
    <dataValidation type="list" showInputMessage="1" showErrorMessage="1" sqref="O78" xr:uid="{387D1B20-DBA6-4A8D-ADC2-DCE8773A9124}">
      <formula1>$AN$79:$AO$79</formula1>
    </dataValidation>
    <dataValidation type="list" showInputMessage="1" sqref="K72" xr:uid="{B43E9812-D74B-4CF4-ADC8-F7A3F4A65C1E}">
      <formula1>$AN$72:$AO$72</formula1>
    </dataValidation>
    <dataValidation type="list" imeMode="off" allowBlank="1" showInputMessage="1" showErrorMessage="1" sqref="Z98" xr:uid="{BFB5ABAD-C884-4403-BA61-2F7DCCFBA97A}">
      <formula1>$AQ$98:$AR$98</formula1>
    </dataValidation>
    <dataValidation type="list" showInputMessage="1" sqref="K71" xr:uid="{AB271A0D-E8A1-4EB0-AD2D-83BEC1A185F8}">
      <formula1>$AN$71:$AO$71</formula1>
    </dataValidation>
    <dataValidation showInputMessage="1" showErrorMessage="1" sqref="AU28 AT89:AT96 AT72:AT85" xr:uid="{032CA018-0389-4FE3-8A9F-31F2F40C2C3D}"/>
    <dataValidation type="list" showInputMessage="1" showErrorMessage="1" sqref="G13" xr:uid="{C6921FE6-19E8-40E4-A26B-0DDDE29E0125}">
      <formula1>$AN$13:$AO$13</formula1>
    </dataValidation>
    <dataValidation imeMode="off" allowBlank="1" showInputMessage="1" showErrorMessage="1" sqref="K93:W93 AK93 I29:I30 K94:K95 AK28 AK110 I110:U110 W29:AK29 I28:U28 J29:U29 T111:U111 I111:I112 Y28 Z93 Y110 AF94 T94:U94" xr:uid="{18979668-FBFF-43B4-905C-952B83C3F3DD}"/>
    <dataValidation type="list" imeMode="off" allowBlank="1" showInputMessage="1" showErrorMessage="1" sqref="Z31" xr:uid="{96C5EFBE-9925-4741-A826-2F2AB7BFB898}">
      <formula1>$AQ$31:$AR$31</formula1>
    </dataValidation>
  </dataValidations>
  <printOptions horizontalCentered="1"/>
  <pageMargins left="0" right="0" top="0" bottom="0" header="0.31496062992125984" footer="0.19685039370078741"/>
  <pageSetup paperSize="9" scale="65" fitToHeight="0" orientation="portrait" r:id="rId1"/>
  <headerFooter>
    <oddFooter>&amp;C&amp;"Meiryo UI,標準"&amp;9&amp;D_&amp;T　&amp;F　&amp;P/&amp;N</oddFooter>
  </headerFooter>
  <rowBreaks count="1" manualBreakCount="1">
    <brk id="68" max="3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133F7-B11D-4B3E-AC4A-77BDD2B1E3B8}">
  <sheetPr>
    <tabColor theme="5" tint="0.79998168889431442"/>
    <pageSetUpPr fitToPage="1"/>
  </sheetPr>
  <dimension ref="A1:AU37"/>
  <sheetViews>
    <sheetView showGridLines="0" view="pageBreakPreview" topLeftCell="D1" zoomScale="85" zoomScaleNormal="85" zoomScaleSheetLayoutView="85" workbookViewId="0">
      <selection activeCell="AK6" sqref="AK6"/>
    </sheetView>
  </sheetViews>
  <sheetFormatPr defaultColWidth="4.08984375" defaultRowHeight="15"/>
  <cols>
    <col min="1" max="39" width="4.08984375" style="31"/>
    <col min="40" max="41" width="4.08984375" style="31" hidden="1" customWidth="1"/>
    <col min="42" max="16384" width="4.08984375" style="31"/>
  </cols>
  <sheetData>
    <row r="1" spans="1:47" ht="16">
      <c r="A1" s="286"/>
      <c r="B1" s="285"/>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47" ht="16">
      <c r="A2" s="286"/>
      <c r="B2" s="285"/>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47" ht="16">
      <c r="A3" s="28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47" ht="26.5">
      <c r="A4" s="288"/>
      <c r="B4" s="423" t="s">
        <v>698</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287"/>
    </row>
    <row r="5" spans="1:47" ht="16">
      <c r="A5" s="288"/>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7"/>
      <c r="AL5" s="287"/>
    </row>
    <row r="6" spans="1:47" ht="16">
      <c r="A6" s="288"/>
      <c r="B6" s="285"/>
      <c r="C6" s="27"/>
      <c r="D6" s="27"/>
      <c r="E6" s="27"/>
      <c r="F6" s="27"/>
      <c r="G6" s="27"/>
      <c r="H6" s="27"/>
      <c r="I6" s="27"/>
      <c r="J6" s="27"/>
      <c r="K6" s="27"/>
      <c r="L6" s="27"/>
      <c r="M6" s="27"/>
      <c r="N6" s="290"/>
      <c r="O6" s="291"/>
      <c r="P6" s="291"/>
      <c r="Q6" s="292"/>
      <c r="R6" s="292"/>
      <c r="S6" s="292"/>
      <c r="T6" s="292"/>
      <c r="U6" s="292"/>
      <c r="V6" s="292"/>
      <c r="W6" s="292"/>
      <c r="X6" s="292"/>
      <c r="Y6" s="292"/>
      <c r="Z6" s="292"/>
      <c r="AA6" s="292"/>
      <c r="AB6" s="292"/>
      <c r="AC6" s="292"/>
      <c r="AD6" s="292"/>
      <c r="AE6" s="292"/>
      <c r="AF6" s="292"/>
      <c r="AG6" s="292"/>
      <c r="AH6" s="292"/>
      <c r="AI6" s="292"/>
      <c r="AJ6" s="292"/>
      <c r="AK6" s="11" t="str">
        <f>【必須】基本情報!AK6</f>
        <v>2022/4/1　Ver2.2</v>
      </c>
      <c r="AL6" s="287"/>
    </row>
    <row r="8" spans="1:47" ht="16">
      <c r="B8" s="728" t="s">
        <v>57</v>
      </c>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30"/>
    </row>
    <row r="9" spans="1:47" ht="16.5" customHeight="1">
      <c r="B9" s="731" t="s">
        <v>75</v>
      </c>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3"/>
    </row>
    <row r="10" spans="1:47" ht="9.75" customHeight="1" thickBot="1">
      <c r="K10" s="389"/>
    </row>
    <row r="11" spans="1:47" s="297" customFormat="1" ht="18.899999999999999" customHeight="1">
      <c r="B11" s="734" t="s">
        <v>699</v>
      </c>
      <c r="C11" s="442" t="s">
        <v>58</v>
      </c>
      <c r="D11" s="443"/>
      <c r="E11" s="444"/>
      <c r="F11" s="737" t="s">
        <v>700</v>
      </c>
      <c r="G11" s="740" t="s">
        <v>38</v>
      </c>
      <c r="H11" s="741"/>
      <c r="I11" s="746" t="s">
        <v>39</v>
      </c>
      <c r="J11" s="747"/>
      <c r="K11" s="390" t="s">
        <v>4</v>
      </c>
      <c r="L11" s="750" t="s">
        <v>701</v>
      </c>
      <c r="M11" s="750"/>
      <c r="N11" s="750"/>
      <c r="O11" s="750"/>
      <c r="P11" s="750"/>
      <c r="Q11" s="750"/>
      <c r="R11" s="391" t="s">
        <v>678</v>
      </c>
      <c r="S11" s="751" t="s">
        <v>702</v>
      </c>
      <c r="T11" s="751"/>
      <c r="U11" s="751"/>
      <c r="V11" s="751"/>
      <c r="W11" s="751"/>
      <c r="X11" s="751"/>
      <c r="Y11" s="751"/>
      <c r="Z11" s="751"/>
      <c r="AA11" s="751"/>
      <c r="AB11" s="751"/>
      <c r="AC11" s="751"/>
      <c r="AD11" s="751"/>
      <c r="AE11" s="751"/>
      <c r="AF11" s="751"/>
      <c r="AG11" s="751"/>
      <c r="AH11" s="751"/>
      <c r="AI11" s="751"/>
      <c r="AJ11" s="751"/>
      <c r="AK11" s="752"/>
      <c r="AL11" s="27"/>
      <c r="AN11" s="27" t="s">
        <v>17</v>
      </c>
      <c r="AO11" s="27" t="str">
        <f>IF($K$12="□","■","")</f>
        <v/>
      </c>
    </row>
    <row r="12" spans="1:47" s="297" customFormat="1" ht="18.899999999999999" customHeight="1">
      <c r="B12" s="735"/>
      <c r="C12" s="445"/>
      <c r="D12" s="446"/>
      <c r="E12" s="447"/>
      <c r="F12" s="738"/>
      <c r="G12" s="742"/>
      <c r="H12" s="743"/>
      <c r="I12" s="748"/>
      <c r="J12" s="611"/>
      <c r="K12" s="418" t="s">
        <v>76</v>
      </c>
      <c r="L12" s="625" t="s">
        <v>43</v>
      </c>
      <c r="M12" s="625"/>
      <c r="N12" s="625"/>
      <c r="O12" s="625"/>
      <c r="P12" s="625"/>
      <c r="Q12" s="625"/>
      <c r="R12" s="336" t="s">
        <v>620</v>
      </c>
      <c r="S12" s="623" t="s">
        <v>59</v>
      </c>
      <c r="T12" s="623"/>
      <c r="U12" s="623"/>
      <c r="V12" s="623"/>
      <c r="W12" s="623"/>
      <c r="X12" s="623"/>
      <c r="Y12" s="623"/>
      <c r="Z12" s="623"/>
      <c r="AA12" s="623"/>
      <c r="AB12" s="623"/>
      <c r="AC12" s="623"/>
      <c r="AD12" s="623"/>
      <c r="AE12" s="623"/>
      <c r="AF12" s="623"/>
      <c r="AG12" s="623"/>
      <c r="AH12" s="623"/>
      <c r="AI12" s="623"/>
      <c r="AJ12" s="623"/>
      <c r="AK12" s="624"/>
      <c r="AL12" s="27"/>
      <c r="AN12" s="27" t="s">
        <v>17</v>
      </c>
      <c r="AO12" s="27" t="str">
        <f>IF($K$11="□","■","")</f>
        <v>■</v>
      </c>
      <c r="AP12" s="27"/>
      <c r="AQ12" s="27"/>
      <c r="AR12" s="27"/>
      <c r="AS12" s="27"/>
      <c r="AT12" s="27"/>
      <c r="AU12" s="27"/>
    </row>
    <row r="13" spans="1:47" s="297" customFormat="1" ht="18.899999999999999" customHeight="1">
      <c r="B13" s="735"/>
      <c r="C13" s="445"/>
      <c r="D13" s="446"/>
      <c r="E13" s="447"/>
      <c r="F13" s="738"/>
      <c r="G13" s="742"/>
      <c r="H13" s="743"/>
      <c r="I13" s="749"/>
      <c r="J13" s="613"/>
      <c r="K13" s="392"/>
      <c r="L13" s="355"/>
      <c r="M13" s="355"/>
      <c r="N13" s="355"/>
      <c r="O13" s="355"/>
      <c r="P13" s="355"/>
      <c r="Q13" s="355"/>
      <c r="R13" s="383"/>
      <c r="S13" s="355" t="s">
        <v>681</v>
      </c>
      <c r="T13" s="753"/>
      <c r="U13" s="753"/>
      <c r="V13" s="753"/>
      <c r="W13" s="753"/>
      <c r="X13" s="753"/>
      <c r="Y13" s="753"/>
      <c r="Z13" s="753"/>
      <c r="AA13" s="753"/>
      <c r="AB13" s="753"/>
      <c r="AC13" s="753"/>
      <c r="AD13" s="753"/>
      <c r="AE13" s="753"/>
      <c r="AF13" s="753"/>
      <c r="AG13" s="753"/>
      <c r="AH13" s="753"/>
      <c r="AI13" s="753"/>
      <c r="AJ13" s="753"/>
      <c r="AK13" s="393" t="s">
        <v>3</v>
      </c>
      <c r="AL13" s="27"/>
      <c r="AN13" s="27"/>
      <c r="AO13" s="27"/>
      <c r="AP13" s="27"/>
      <c r="AQ13" s="27"/>
      <c r="AR13" s="27"/>
      <c r="AS13" s="27"/>
      <c r="AT13" s="27"/>
      <c r="AU13" s="27"/>
    </row>
    <row r="14" spans="1:47" s="297" customFormat="1" ht="18.899999999999999" customHeight="1">
      <c r="B14" s="735"/>
      <c r="C14" s="445"/>
      <c r="D14" s="446"/>
      <c r="E14" s="447"/>
      <c r="F14" s="738"/>
      <c r="G14" s="742"/>
      <c r="H14" s="743"/>
      <c r="I14" s="608" t="s">
        <v>60</v>
      </c>
      <c r="J14" s="609"/>
      <c r="K14" s="394" t="s">
        <v>4</v>
      </c>
      <c r="L14" s="616" t="s">
        <v>736</v>
      </c>
      <c r="M14" s="616"/>
      <c r="N14" s="616"/>
      <c r="O14" s="616"/>
      <c r="P14" s="616"/>
      <c r="Q14" s="616"/>
      <c r="R14" s="616"/>
      <c r="S14" s="616"/>
      <c r="T14" s="616"/>
      <c r="U14" s="616"/>
      <c r="V14" s="616"/>
      <c r="W14" s="616"/>
      <c r="AK14" s="395"/>
      <c r="AL14" s="27"/>
      <c r="AN14" s="27" t="s">
        <v>4</v>
      </c>
      <c r="AO14" s="27" t="str">
        <f>IF(AND($K$15="□",$K$16="□"),"■","")</f>
        <v/>
      </c>
      <c r="AP14" s="319"/>
      <c r="AS14" s="27"/>
    </row>
    <row r="15" spans="1:47" s="297" customFormat="1" ht="18.899999999999999" customHeight="1">
      <c r="B15" s="735"/>
      <c r="C15" s="445"/>
      <c r="D15" s="446"/>
      <c r="E15" s="447"/>
      <c r="F15" s="738"/>
      <c r="G15" s="742"/>
      <c r="H15" s="743"/>
      <c r="I15" s="610"/>
      <c r="J15" s="611"/>
      <c r="K15" s="420" t="s">
        <v>76</v>
      </c>
      <c r="L15" s="625" t="s">
        <v>703</v>
      </c>
      <c r="M15" s="625"/>
      <c r="N15" s="625"/>
      <c r="O15" s="625"/>
      <c r="P15" s="625"/>
      <c r="Q15" s="625"/>
      <c r="R15" s="625"/>
      <c r="S15" s="625"/>
      <c r="T15" s="625"/>
      <c r="U15" s="625"/>
      <c r="V15" s="341"/>
      <c r="W15" s="341"/>
      <c r="X15" s="341"/>
      <c r="Y15" s="397"/>
      <c r="Z15" s="341"/>
      <c r="AA15" s="341"/>
      <c r="AB15" s="341"/>
      <c r="AC15" s="341"/>
      <c r="AD15" s="341"/>
      <c r="AE15" s="341"/>
      <c r="AF15" s="341"/>
      <c r="AG15" s="341"/>
      <c r="AH15" s="341"/>
      <c r="AI15" s="341"/>
      <c r="AJ15" s="341"/>
      <c r="AK15" s="353"/>
      <c r="AL15" s="27"/>
      <c r="AN15" s="27" t="s">
        <v>4</v>
      </c>
      <c r="AO15" s="27" t="str">
        <f>IF(AND($K$14="□",$K$16="□"),"■","")</f>
        <v>■</v>
      </c>
      <c r="AP15" s="319"/>
      <c r="AQ15" s="27"/>
      <c r="AR15" s="27"/>
      <c r="AS15" s="27"/>
      <c r="AT15" s="27"/>
      <c r="AU15" s="27"/>
    </row>
    <row r="16" spans="1:47" s="297" customFormat="1" ht="18.899999999999999" customHeight="1">
      <c r="B16" s="735"/>
      <c r="C16" s="445"/>
      <c r="D16" s="446"/>
      <c r="E16" s="447"/>
      <c r="F16" s="739"/>
      <c r="G16" s="744"/>
      <c r="H16" s="745"/>
      <c r="I16" s="612"/>
      <c r="J16" s="613"/>
      <c r="K16" s="398" t="s">
        <v>4</v>
      </c>
      <c r="L16" s="688" t="s">
        <v>704</v>
      </c>
      <c r="M16" s="688"/>
      <c r="N16" s="688"/>
      <c r="O16" s="688"/>
      <c r="P16" s="688"/>
      <c r="Q16" s="688"/>
      <c r="R16" s="688"/>
      <c r="S16" s="688"/>
      <c r="T16" s="688"/>
      <c r="U16" s="688"/>
      <c r="V16" s="355"/>
      <c r="W16" s="355"/>
      <c r="X16" s="355"/>
      <c r="Y16" s="399"/>
      <c r="Z16" s="355"/>
      <c r="AA16" s="355"/>
      <c r="AB16" s="355"/>
      <c r="AC16" s="355"/>
      <c r="AD16" s="355"/>
      <c r="AE16" s="355"/>
      <c r="AF16" s="355"/>
      <c r="AG16" s="355"/>
      <c r="AH16" s="355"/>
      <c r="AI16" s="355"/>
      <c r="AJ16" s="355"/>
      <c r="AK16" s="357"/>
      <c r="AL16" s="27"/>
      <c r="AN16" s="27" t="s">
        <v>4</v>
      </c>
      <c r="AO16" s="27" t="str">
        <f>IF(AND($K$14="□",$K$15="□"),"■","")</f>
        <v/>
      </c>
      <c r="AP16" s="319"/>
      <c r="AQ16" s="27"/>
      <c r="AR16" s="27"/>
      <c r="AS16" s="27"/>
      <c r="AT16" s="27"/>
      <c r="AU16" s="27"/>
    </row>
    <row r="17" spans="2:47" s="297" customFormat="1" ht="18.899999999999999" customHeight="1">
      <c r="B17" s="735"/>
      <c r="C17" s="445"/>
      <c r="D17" s="446"/>
      <c r="E17" s="447"/>
      <c r="F17" s="754" t="s">
        <v>682</v>
      </c>
      <c r="G17" s="632" t="s">
        <v>683</v>
      </c>
      <c r="H17" s="633"/>
      <c r="I17" s="608" t="s">
        <v>45</v>
      </c>
      <c r="J17" s="609"/>
      <c r="K17" s="343" t="s">
        <v>4</v>
      </c>
      <c r="L17" s="640" t="s">
        <v>697</v>
      </c>
      <c r="M17" s="640"/>
      <c r="N17" s="640"/>
      <c r="O17" s="640"/>
      <c r="P17" s="640"/>
      <c r="Q17" s="640"/>
      <c r="R17" s="378"/>
      <c r="S17" s="378"/>
      <c r="T17" s="378"/>
      <c r="U17" s="378"/>
      <c r="V17" s="378"/>
      <c r="W17" s="378"/>
      <c r="X17" s="378"/>
      <c r="Y17" s="378"/>
      <c r="Z17" s="378"/>
      <c r="AA17" s="378"/>
      <c r="AB17" s="348"/>
      <c r="AC17" s="348"/>
      <c r="AD17" s="348"/>
      <c r="AE17" s="348"/>
      <c r="AF17" s="400"/>
      <c r="AG17" s="400"/>
      <c r="AH17" s="401"/>
      <c r="AI17" s="400"/>
      <c r="AJ17" s="400"/>
      <c r="AK17" s="402"/>
      <c r="AL17" s="27"/>
      <c r="AM17" s="27"/>
      <c r="AN17" s="27" t="s">
        <v>17</v>
      </c>
      <c r="AO17" s="27" t="str">
        <f>IF(AND($K$22="□",$K$18="□"),"■","")</f>
        <v/>
      </c>
      <c r="AP17" s="27"/>
      <c r="AS17" s="27"/>
    </row>
    <row r="18" spans="2:47" s="297" customFormat="1" ht="18.899999999999999" customHeight="1">
      <c r="B18" s="735"/>
      <c r="C18" s="445"/>
      <c r="D18" s="446"/>
      <c r="E18" s="447"/>
      <c r="F18" s="755"/>
      <c r="G18" s="634"/>
      <c r="H18" s="635"/>
      <c r="I18" s="610"/>
      <c r="J18" s="611"/>
      <c r="K18" s="403" t="s">
        <v>4</v>
      </c>
      <c r="L18" s="757" t="s">
        <v>47</v>
      </c>
      <c r="M18" s="757"/>
      <c r="N18" s="758"/>
      <c r="O18" s="404" t="s">
        <v>4</v>
      </c>
      <c r="P18" s="759" t="s">
        <v>684</v>
      </c>
      <c r="Q18" s="760"/>
      <c r="R18" s="760"/>
      <c r="S18" s="760"/>
      <c r="T18" s="760"/>
      <c r="U18" s="760"/>
      <c r="V18" s="760"/>
      <c r="W18" s="405" t="s">
        <v>48</v>
      </c>
      <c r="X18" s="764" t="s">
        <v>685</v>
      </c>
      <c r="Y18" s="760"/>
      <c r="Z18" s="760"/>
      <c r="AA18" s="760"/>
      <c r="AB18" s="760"/>
      <c r="AC18" s="760"/>
      <c r="AD18" s="760"/>
      <c r="AE18" s="765"/>
      <c r="AF18" s="765"/>
      <c r="AG18" s="765"/>
      <c r="AH18" s="765"/>
      <c r="AI18" s="765"/>
      <c r="AJ18" s="765"/>
      <c r="AK18" s="406" t="s">
        <v>588</v>
      </c>
      <c r="AL18" s="27"/>
      <c r="AM18" s="27"/>
      <c r="AN18" s="27" t="s">
        <v>17</v>
      </c>
      <c r="AO18" s="27" t="str">
        <f>IF(AND($K$17="□",$K$22="□"),"■","")</f>
        <v/>
      </c>
      <c r="AP18" s="27"/>
      <c r="AQ18" s="27"/>
      <c r="AR18" s="27"/>
      <c r="AS18" s="27"/>
      <c r="AT18" s="27"/>
      <c r="AU18" s="27"/>
    </row>
    <row r="19" spans="2:47" s="297" customFormat="1" ht="18.899999999999999" customHeight="1">
      <c r="B19" s="735"/>
      <c r="C19" s="445"/>
      <c r="D19" s="446"/>
      <c r="E19" s="447"/>
      <c r="F19" s="755"/>
      <c r="G19" s="634"/>
      <c r="H19" s="635"/>
      <c r="I19" s="610"/>
      <c r="J19" s="611"/>
      <c r="K19" s="766"/>
      <c r="L19" s="567"/>
      <c r="M19" s="567"/>
      <c r="N19" s="651"/>
      <c r="O19" s="350" t="s">
        <v>4</v>
      </c>
      <c r="P19" s="656" t="s">
        <v>688</v>
      </c>
      <c r="Q19" s="760"/>
      <c r="R19" s="760"/>
      <c r="S19" s="760"/>
      <c r="T19" s="767" t="s">
        <v>705</v>
      </c>
      <c r="U19" s="658"/>
      <c r="V19" s="658"/>
      <c r="W19" s="658"/>
      <c r="X19" s="658"/>
      <c r="Y19" s="658"/>
      <c r="Z19" s="658"/>
      <c r="AA19" s="658"/>
      <c r="AB19" s="658"/>
      <c r="AC19" s="658"/>
      <c r="AD19" s="658"/>
      <c r="AE19" s="658"/>
      <c r="AF19" s="658"/>
      <c r="AG19" s="658"/>
      <c r="AH19" s="658"/>
      <c r="AI19" s="658"/>
      <c r="AJ19" s="658"/>
      <c r="AK19" s="659"/>
      <c r="AL19" s="27"/>
      <c r="AN19" s="27" t="s">
        <v>17</v>
      </c>
      <c r="AO19" s="27" t="str">
        <f>IF(AND($K$17="□",$K$22="□",$O$19="□"),"■","")</f>
        <v/>
      </c>
      <c r="AP19" s="27"/>
      <c r="AQ19" s="27"/>
      <c r="AR19" s="27"/>
      <c r="AS19" s="27"/>
      <c r="AT19" s="27"/>
      <c r="AU19" s="27"/>
    </row>
    <row r="20" spans="2:47" s="297" customFormat="1" ht="18.899999999999999" customHeight="1">
      <c r="B20" s="735"/>
      <c r="C20" s="445"/>
      <c r="D20" s="446"/>
      <c r="E20" s="447"/>
      <c r="F20" s="755"/>
      <c r="G20" s="634"/>
      <c r="H20" s="635"/>
      <c r="I20" s="610"/>
      <c r="J20" s="611"/>
      <c r="K20" s="652"/>
      <c r="L20" s="567"/>
      <c r="M20" s="567"/>
      <c r="N20" s="651"/>
      <c r="O20" s="768"/>
      <c r="P20" s="567"/>
      <c r="Q20" s="567"/>
      <c r="R20" s="567"/>
      <c r="S20" s="567"/>
      <c r="T20" s="662" t="s">
        <v>706</v>
      </c>
      <c r="U20" s="663"/>
      <c r="V20" s="663"/>
      <c r="W20" s="663"/>
      <c r="X20" s="663"/>
      <c r="Y20" s="663"/>
      <c r="Z20" s="663"/>
      <c r="AA20" s="663"/>
      <c r="AB20" s="663"/>
      <c r="AC20" s="663"/>
      <c r="AD20" s="663"/>
      <c r="AE20" s="663"/>
      <c r="AF20" s="663"/>
      <c r="AG20" s="663"/>
      <c r="AH20" s="663"/>
      <c r="AI20" s="663"/>
      <c r="AJ20" s="663"/>
      <c r="AK20" s="664"/>
      <c r="AL20" s="27"/>
      <c r="AM20" s="27"/>
      <c r="AN20" s="27" t="s">
        <v>17</v>
      </c>
      <c r="AO20" s="27" t="str">
        <f>IF(AND($K$17="□",$K$22="□",$O$18="□"),"■","")</f>
        <v/>
      </c>
      <c r="AP20" s="27"/>
      <c r="AQ20" s="27"/>
      <c r="AR20" s="27"/>
      <c r="AS20" s="27"/>
      <c r="AT20" s="27"/>
      <c r="AU20" s="27"/>
    </row>
    <row r="21" spans="2:47" s="297" customFormat="1" ht="18.899999999999999" customHeight="1">
      <c r="B21" s="735"/>
      <c r="C21" s="445"/>
      <c r="D21" s="446"/>
      <c r="E21" s="447"/>
      <c r="F21" s="755"/>
      <c r="G21" s="634"/>
      <c r="H21" s="635"/>
      <c r="I21" s="610"/>
      <c r="J21" s="611"/>
      <c r="K21" s="653"/>
      <c r="L21" s="654"/>
      <c r="M21" s="654"/>
      <c r="N21" s="655"/>
      <c r="O21" s="661"/>
      <c r="P21" s="654"/>
      <c r="Q21" s="654"/>
      <c r="R21" s="654"/>
      <c r="S21" s="654"/>
      <c r="T21" s="665" t="s">
        <v>707</v>
      </c>
      <c r="U21" s="666"/>
      <c r="V21" s="666"/>
      <c r="W21" s="666"/>
      <c r="X21" s="666"/>
      <c r="Y21" s="666"/>
      <c r="Z21" s="666"/>
      <c r="AA21" s="666"/>
      <c r="AB21" s="666"/>
      <c r="AC21" s="666"/>
      <c r="AD21" s="666"/>
      <c r="AE21" s="666"/>
      <c r="AF21" s="666"/>
      <c r="AG21" s="666"/>
      <c r="AH21" s="666"/>
      <c r="AI21" s="666"/>
      <c r="AJ21" s="666"/>
      <c r="AK21" s="667"/>
      <c r="AL21" s="27"/>
      <c r="AM21" s="27"/>
      <c r="AN21" s="27"/>
      <c r="AO21" s="27"/>
      <c r="AP21" s="27"/>
      <c r="AQ21" s="27"/>
      <c r="AR21" s="27"/>
      <c r="AS21" s="27"/>
      <c r="AT21" s="27"/>
      <c r="AU21" s="27"/>
    </row>
    <row r="22" spans="2:47" s="297" customFormat="1" ht="18.899999999999999" customHeight="1">
      <c r="B22" s="735"/>
      <c r="C22" s="445"/>
      <c r="D22" s="446"/>
      <c r="E22" s="447"/>
      <c r="F22" s="756"/>
      <c r="G22" s="636"/>
      <c r="H22" s="637"/>
      <c r="I22" s="612"/>
      <c r="J22" s="613"/>
      <c r="K22" s="421" t="s">
        <v>76</v>
      </c>
      <c r="L22" s="643" t="s">
        <v>46</v>
      </c>
      <c r="M22" s="643"/>
      <c r="N22" s="643"/>
      <c r="O22" s="761" t="s">
        <v>708</v>
      </c>
      <c r="P22" s="762"/>
      <c r="Q22" s="762"/>
      <c r="R22" s="762"/>
      <c r="S22" s="762"/>
      <c r="T22" s="762"/>
      <c r="U22" s="762"/>
      <c r="V22" s="762"/>
      <c r="W22" s="762"/>
      <c r="X22" s="762"/>
      <c r="Y22" s="762"/>
      <c r="Z22" s="762"/>
      <c r="AA22" s="762"/>
      <c r="AB22" s="762"/>
      <c r="AC22" s="762"/>
      <c r="AD22" s="762"/>
      <c r="AE22" s="762"/>
      <c r="AF22" s="762"/>
      <c r="AG22" s="762"/>
      <c r="AH22" s="762"/>
      <c r="AI22" s="762"/>
      <c r="AJ22" s="762"/>
      <c r="AK22" s="763"/>
      <c r="AL22" s="27"/>
      <c r="AM22" s="27"/>
      <c r="AN22" s="27" t="s">
        <v>17</v>
      </c>
      <c r="AO22" s="27" t="str">
        <f>IF(AND($K$17="□",$K$18="□"),"■","")</f>
        <v>■</v>
      </c>
      <c r="AP22" s="27"/>
      <c r="AQ22" s="27"/>
      <c r="AR22" s="27"/>
      <c r="AS22" s="27"/>
      <c r="AT22" s="27"/>
      <c r="AU22" s="27"/>
    </row>
    <row r="23" spans="2:47" s="297" customFormat="1" ht="18.899999999999999" customHeight="1">
      <c r="B23" s="735"/>
      <c r="C23" s="445"/>
      <c r="D23" s="446"/>
      <c r="E23" s="447"/>
      <c r="F23" s="769" t="s">
        <v>692</v>
      </c>
      <c r="G23" s="770" t="s">
        <v>49</v>
      </c>
      <c r="H23" s="771"/>
      <c r="I23" s="454" t="s">
        <v>50</v>
      </c>
      <c r="J23" s="456"/>
      <c r="K23" s="415" t="s">
        <v>76</v>
      </c>
      <c r="L23" s="640" t="s">
        <v>709</v>
      </c>
      <c r="M23" s="640"/>
      <c r="N23" s="640"/>
      <c r="O23" s="640"/>
      <c r="AB23" s="352"/>
      <c r="AC23" s="640"/>
      <c r="AD23" s="640"/>
      <c r="AE23" s="640"/>
      <c r="AF23" s="640"/>
      <c r="AG23" s="640"/>
      <c r="AH23" s="640"/>
      <c r="AI23" s="640"/>
      <c r="AJ23" s="640"/>
      <c r="AK23" s="1281"/>
      <c r="AL23" s="27"/>
      <c r="AM23" s="27"/>
      <c r="AN23" s="27" t="s">
        <v>17</v>
      </c>
      <c r="AO23" s="27" t="str">
        <f>IF(AND($K$25="□",$K$24="□"),"■","")</f>
        <v>■</v>
      </c>
      <c r="AP23" s="27"/>
      <c r="AS23" s="27"/>
    </row>
    <row r="24" spans="2:47" s="297" customFormat="1" ht="18.899999999999999" customHeight="1">
      <c r="B24" s="735"/>
      <c r="C24" s="445"/>
      <c r="D24" s="446"/>
      <c r="E24" s="447"/>
      <c r="F24" s="769"/>
      <c r="G24" s="772"/>
      <c r="H24" s="773"/>
      <c r="I24" s="454"/>
      <c r="J24" s="456"/>
      <c r="K24" s="335" t="s">
        <v>4</v>
      </c>
      <c r="L24" s="625" t="s">
        <v>697</v>
      </c>
      <c r="M24" s="625"/>
      <c r="N24" s="625"/>
      <c r="O24" s="625"/>
      <c r="P24" s="625"/>
      <c r="Q24" s="625"/>
      <c r="R24" s="341"/>
      <c r="S24" s="341"/>
      <c r="T24" s="341"/>
      <c r="U24" s="381"/>
      <c r="V24" s="341"/>
      <c r="W24" s="341"/>
      <c r="X24" s="341"/>
      <c r="Y24" s="341"/>
      <c r="Z24" s="341"/>
      <c r="AA24" s="341"/>
      <c r="AB24" s="352"/>
      <c r="AC24" s="341"/>
      <c r="AD24" s="341"/>
      <c r="AE24" s="341"/>
      <c r="AF24" s="341"/>
      <c r="AG24" s="341"/>
      <c r="AH24" s="341"/>
      <c r="AI24" s="341"/>
      <c r="AJ24" s="341"/>
      <c r="AK24" s="353"/>
      <c r="AL24" s="27"/>
      <c r="AM24" s="27"/>
      <c r="AN24" s="27" t="s">
        <v>17</v>
      </c>
      <c r="AO24" s="27" t="str">
        <f>IF(AND($K$25="□",$K$23="□"),"■","")</f>
        <v/>
      </c>
      <c r="AP24" s="27"/>
      <c r="AQ24" s="27"/>
      <c r="AR24" s="27"/>
      <c r="AS24" s="27"/>
      <c r="AT24" s="27"/>
      <c r="AU24" s="27"/>
    </row>
    <row r="25" spans="2:47" s="297" customFormat="1" ht="18.899999999999999" customHeight="1">
      <c r="B25" s="735"/>
      <c r="C25" s="445"/>
      <c r="D25" s="446"/>
      <c r="E25" s="447"/>
      <c r="F25" s="769"/>
      <c r="G25" s="772"/>
      <c r="H25" s="773"/>
      <c r="I25" s="457"/>
      <c r="J25" s="459"/>
      <c r="K25" s="407" t="s">
        <v>4</v>
      </c>
      <c r="L25" s="688" t="s">
        <v>51</v>
      </c>
      <c r="M25" s="688"/>
      <c r="N25" s="688"/>
      <c r="O25" s="688"/>
      <c r="P25" s="354"/>
      <c r="Q25" s="355"/>
      <c r="R25" s="355"/>
      <c r="S25" s="355"/>
      <c r="T25" s="355"/>
      <c r="U25" s="354"/>
      <c r="V25" s="355"/>
      <c r="W25" s="355"/>
      <c r="X25" s="355"/>
      <c r="Y25" s="355"/>
      <c r="Z25" s="355"/>
      <c r="AA25" s="355"/>
      <c r="AB25" s="356"/>
      <c r="AC25" s="355"/>
      <c r="AD25" s="355"/>
      <c r="AE25" s="355"/>
      <c r="AF25" s="355"/>
      <c r="AG25" s="355"/>
      <c r="AH25" s="355"/>
      <c r="AI25" s="355"/>
      <c r="AJ25" s="355"/>
      <c r="AK25" s="357"/>
      <c r="AL25" s="27"/>
      <c r="AM25" s="27"/>
      <c r="AN25" s="27" t="s">
        <v>17</v>
      </c>
      <c r="AO25" s="27" t="str">
        <f>IF(AND($K$23="□",$K$24="□"),"■","")</f>
        <v/>
      </c>
      <c r="AP25" s="27"/>
      <c r="AQ25" s="27"/>
      <c r="AR25" s="27"/>
      <c r="AS25" s="27"/>
      <c r="AT25" s="27"/>
      <c r="AU25" s="27"/>
    </row>
    <row r="26" spans="2:47" s="297" customFormat="1" ht="18" customHeight="1">
      <c r="B26" s="735"/>
      <c r="C26" s="445"/>
      <c r="D26" s="446"/>
      <c r="E26" s="447"/>
      <c r="F26" s="769"/>
      <c r="G26" s="772"/>
      <c r="H26" s="773"/>
      <c r="I26" s="455" t="s">
        <v>20</v>
      </c>
      <c r="J26" s="456"/>
      <c r="K26" s="373" t="s">
        <v>639</v>
      </c>
      <c r="L26" s="777"/>
      <c r="M26" s="777"/>
      <c r="N26" s="408" t="s">
        <v>32</v>
      </c>
      <c r="O26" s="777"/>
      <c r="P26" s="777"/>
      <c r="Q26" s="409"/>
      <c r="R26" s="410"/>
      <c r="S26" s="411"/>
      <c r="T26" s="411"/>
      <c r="U26" s="411"/>
      <c r="V26" s="411"/>
      <c r="W26" s="411"/>
      <c r="X26" s="411"/>
      <c r="Y26" s="411"/>
      <c r="Z26" s="411"/>
      <c r="AA26" s="411"/>
      <c r="AB26" s="411"/>
      <c r="AC26" s="411"/>
      <c r="AD26" s="411"/>
      <c r="AE26" s="411"/>
      <c r="AF26" s="411"/>
      <c r="AG26" s="411"/>
      <c r="AH26" s="411"/>
      <c r="AI26" s="411"/>
      <c r="AJ26" s="411"/>
      <c r="AK26" s="412"/>
      <c r="AL26" s="364"/>
      <c r="AP26" s="27"/>
      <c r="AR26" s="27"/>
      <c r="AS26" s="27"/>
      <c r="AT26" s="27"/>
      <c r="AU26" s="27"/>
    </row>
    <row r="27" spans="2:47" s="297" customFormat="1" ht="24.9" customHeight="1">
      <c r="B27" s="735"/>
      <c r="C27" s="445"/>
      <c r="D27" s="446"/>
      <c r="E27" s="447"/>
      <c r="F27" s="769"/>
      <c r="G27" s="772"/>
      <c r="H27" s="773"/>
      <c r="I27" s="455"/>
      <c r="J27" s="456"/>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70"/>
      <c r="AL27" s="365"/>
      <c r="AQ27" s="27"/>
      <c r="AR27" s="27"/>
      <c r="AS27" s="27"/>
      <c r="AT27" s="27"/>
      <c r="AU27" s="27"/>
    </row>
    <row r="28" spans="2:47" s="297" customFormat="1" ht="24.9" customHeight="1">
      <c r="B28" s="735"/>
      <c r="C28" s="445"/>
      <c r="D28" s="446"/>
      <c r="E28" s="447"/>
      <c r="F28" s="769"/>
      <c r="G28" s="772"/>
      <c r="H28" s="773"/>
      <c r="I28" s="458"/>
      <c r="J28" s="459"/>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2"/>
      <c r="AL28" s="365"/>
      <c r="AQ28" s="27"/>
      <c r="AR28" s="27"/>
      <c r="AS28" s="27"/>
      <c r="AT28" s="27"/>
      <c r="AU28" s="27"/>
    </row>
    <row r="29" spans="2:47" s="297" customFormat="1" ht="15" customHeight="1">
      <c r="B29" s="735"/>
      <c r="C29" s="445"/>
      <c r="D29" s="446"/>
      <c r="E29" s="447"/>
      <c r="F29" s="769"/>
      <c r="G29" s="772"/>
      <c r="H29" s="773"/>
      <c r="I29" s="469" t="s">
        <v>710</v>
      </c>
      <c r="J29" s="470"/>
      <c r="K29" s="778"/>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5"/>
      <c r="AL29" s="365"/>
      <c r="AM29" s="27"/>
      <c r="AN29" s="27"/>
      <c r="AO29" s="27"/>
      <c r="AP29" s="27"/>
      <c r="AQ29" s="27"/>
      <c r="AR29" s="27"/>
      <c r="AS29" s="27"/>
      <c r="AT29" s="27"/>
      <c r="AU29" s="27"/>
    </row>
    <row r="30" spans="2:47" s="297" customFormat="1" ht="30" customHeight="1">
      <c r="B30" s="735"/>
      <c r="C30" s="445"/>
      <c r="D30" s="446"/>
      <c r="E30" s="447"/>
      <c r="F30" s="769"/>
      <c r="G30" s="772"/>
      <c r="H30" s="773"/>
      <c r="I30" s="458" t="s">
        <v>23</v>
      </c>
      <c r="J30" s="459"/>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673"/>
      <c r="AL30" s="366"/>
      <c r="AM30" s="27"/>
      <c r="AN30" s="27"/>
      <c r="AO30" s="27"/>
      <c r="AP30" s="27"/>
      <c r="AQ30" s="27"/>
      <c r="AR30" s="27"/>
      <c r="AS30" s="27"/>
      <c r="AT30" s="27"/>
      <c r="AU30" s="27"/>
    </row>
    <row r="31" spans="2:47" s="286" customFormat="1" ht="15" customHeight="1">
      <c r="B31" s="735"/>
      <c r="C31" s="445"/>
      <c r="D31" s="446"/>
      <c r="E31" s="447"/>
      <c r="F31" s="769"/>
      <c r="G31" s="772"/>
      <c r="H31" s="773"/>
      <c r="I31" s="469" t="s">
        <v>710</v>
      </c>
      <c r="J31" s="470"/>
      <c r="K31" s="778"/>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5"/>
      <c r="AL31" s="366"/>
      <c r="AM31" s="27"/>
      <c r="AO31" s="27"/>
      <c r="AP31" s="27"/>
      <c r="AQ31" s="27"/>
      <c r="AR31" s="27"/>
      <c r="AS31" s="27"/>
      <c r="AT31" s="27"/>
      <c r="AU31" s="27"/>
    </row>
    <row r="32" spans="2:47" s="297" customFormat="1" ht="30" customHeight="1">
      <c r="B32" s="735"/>
      <c r="C32" s="445"/>
      <c r="D32" s="446"/>
      <c r="E32" s="447"/>
      <c r="F32" s="769"/>
      <c r="G32" s="772"/>
      <c r="H32" s="773"/>
      <c r="I32" s="458" t="s">
        <v>24</v>
      </c>
      <c r="J32" s="459"/>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673"/>
      <c r="AL32" s="366"/>
      <c r="AM32" s="27"/>
      <c r="AN32" s="27"/>
      <c r="AO32" s="27"/>
      <c r="AP32" s="27"/>
      <c r="AQ32" s="27"/>
      <c r="AR32" s="27"/>
      <c r="AS32" s="27"/>
      <c r="AT32" s="27"/>
      <c r="AU32" s="27"/>
    </row>
    <row r="33" spans="2:47" s="297" customFormat="1" ht="24.9" customHeight="1">
      <c r="B33" s="735"/>
      <c r="C33" s="445"/>
      <c r="D33" s="446"/>
      <c r="E33" s="447"/>
      <c r="F33" s="769"/>
      <c r="G33" s="772"/>
      <c r="H33" s="773"/>
      <c r="I33" s="487" t="s">
        <v>25</v>
      </c>
      <c r="J33" s="488"/>
      <c r="K33" s="499"/>
      <c r="L33" s="500"/>
      <c r="M33" s="500"/>
      <c r="N33" s="500"/>
      <c r="O33" s="500"/>
      <c r="P33" s="500"/>
      <c r="Q33" s="500"/>
      <c r="R33" s="500"/>
      <c r="S33" s="500"/>
      <c r="T33" s="500"/>
      <c r="U33" s="500"/>
      <c r="V33" s="500"/>
      <c r="W33" s="367" t="s">
        <v>728</v>
      </c>
      <c r="X33" s="492" t="s">
        <v>26</v>
      </c>
      <c r="Y33" s="494"/>
      <c r="Z33" s="499"/>
      <c r="AA33" s="500"/>
      <c r="AB33" s="500"/>
      <c r="AC33" s="500"/>
      <c r="AD33" s="500"/>
      <c r="AE33" s="500"/>
      <c r="AF33" s="500"/>
      <c r="AG33" s="500"/>
      <c r="AH33" s="500"/>
      <c r="AI33" s="500"/>
      <c r="AJ33" s="500"/>
      <c r="AK33" s="311" t="s">
        <v>728</v>
      </c>
      <c r="AL33" s="366"/>
      <c r="AM33" s="27"/>
      <c r="AN33" s="27"/>
      <c r="AO33" s="27"/>
      <c r="AP33" s="27"/>
      <c r="AQ33" s="27"/>
      <c r="AR33" s="27"/>
      <c r="AS33" s="27"/>
      <c r="AT33" s="27"/>
      <c r="AU33" s="27"/>
    </row>
    <row r="34" spans="2:47" s="297" customFormat="1" ht="24.9" customHeight="1">
      <c r="B34" s="735"/>
      <c r="C34" s="445"/>
      <c r="D34" s="446"/>
      <c r="E34" s="447"/>
      <c r="F34" s="769"/>
      <c r="G34" s="772"/>
      <c r="H34" s="773"/>
      <c r="I34" s="487" t="s">
        <v>648</v>
      </c>
      <c r="J34" s="488"/>
      <c r="K34" s="490"/>
      <c r="L34" s="490"/>
      <c r="M34" s="490"/>
      <c r="N34" s="490"/>
      <c r="O34" s="490"/>
      <c r="P34" s="490"/>
      <c r="Q34" s="490"/>
      <c r="R34" s="490"/>
      <c r="S34" s="490"/>
      <c r="T34" s="490"/>
      <c r="U34" s="490"/>
      <c r="V34" s="490"/>
      <c r="W34" s="490"/>
      <c r="X34" s="492" t="s">
        <v>650</v>
      </c>
      <c r="Y34" s="494"/>
      <c r="Z34" s="499"/>
      <c r="AA34" s="500"/>
      <c r="AB34" s="500"/>
      <c r="AC34" s="500"/>
      <c r="AD34" s="500"/>
      <c r="AE34" s="500"/>
      <c r="AF34" s="500"/>
      <c r="AG34" s="500"/>
      <c r="AH34" s="500"/>
      <c r="AI34" s="500"/>
      <c r="AJ34" s="500"/>
      <c r="AK34" s="311" t="s">
        <v>728</v>
      </c>
      <c r="AL34" s="27"/>
      <c r="AM34" s="27"/>
      <c r="AN34" s="27"/>
      <c r="AO34" s="27"/>
      <c r="AP34" s="312" t="s">
        <v>651</v>
      </c>
      <c r="AQ34" s="27"/>
      <c r="AR34" s="27"/>
      <c r="AS34" s="27"/>
      <c r="AT34" s="27"/>
      <c r="AU34" s="27"/>
    </row>
    <row r="35" spans="2:47" s="297" customFormat="1" ht="24.9" customHeight="1">
      <c r="B35" s="735"/>
      <c r="C35" s="445"/>
      <c r="D35" s="446"/>
      <c r="E35" s="447"/>
      <c r="F35" s="769"/>
      <c r="G35" s="774"/>
      <c r="H35" s="775"/>
      <c r="I35" s="495" t="s">
        <v>652</v>
      </c>
      <c r="J35" s="470"/>
      <c r="K35" s="499"/>
      <c r="L35" s="500"/>
      <c r="M35" s="500"/>
      <c r="N35" s="500"/>
      <c r="O35" s="500"/>
      <c r="P35" s="500"/>
      <c r="Q35" s="500"/>
      <c r="R35" s="500"/>
      <c r="S35" s="500"/>
      <c r="T35" s="500"/>
      <c r="U35" s="500"/>
      <c r="V35" s="500"/>
      <c r="W35" s="500"/>
      <c r="X35" s="413" t="s">
        <v>654</v>
      </c>
      <c r="Y35" s="500"/>
      <c r="Z35" s="500"/>
      <c r="AA35" s="500"/>
      <c r="AB35" s="500"/>
      <c r="AC35" s="500"/>
      <c r="AD35" s="500"/>
      <c r="AE35" s="500"/>
      <c r="AF35" s="500"/>
      <c r="AG35" s="500"/>
      <c r="AH35" s="500"/>
      <c r="AI35" s="500"/>
      <c r="AJ35" s="500"/>
      <c r="AK35" s="785"/>
      <c r="AL35" s="366"/>
      <c r="AM35" s="27"/>
      <c r="AN35" s="27"/>
      <c r="AO35" s="27"/>
      <c r="AP35" s="314" t="str">
        <f>K35&amp;X35&amp;Y35</f>
        <v>@</v>
      </c>
      <c r="AQ35" s="27"/>
      <c r="AR35" s="27"/>
      <c r="AS35" s="27"/>
      <c r="AT35" s="27"/>
      <c r="AU35" s="27"/>
    </row>
    <row r="36" spans="2:47" s="297" customFormat="1" ht="15" customHeight="1">
      <c r="B36" s="735"/>
      <c r="C36" s="445"/>
      <c r="D36" s="446"/>
      <c r="E36" s="447"/>
      <c r="F36" s="769"/>
      <c r="G36" s="774"/>
      <c r="H36" s="775"/>
      <c r="I36" s="457"/>
      <c r="J36" s="459"/>
      <c r="K36" s="786" t="str">
        <f>IF(K35="","",K35&amp;X35&amp;Y35)</f>
        <v/>
      </c>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8"/>
      <c r="AL36" s="366"/>
      <c r="AM36" s="27"/>
      <c r="AN36" s="27"/>
      <c r="AO36" s="27"/>
      <c r="AP36" s="27"/>
      <c r="AQ36" s="27"/>
      <c r="AR36" s="27"/>
      <c r="AS36" s="27"/>
      <c r="AT36" s="27"/>
      <c r="AU36" s="27"/>
    </row>
    <row r="37" spans="2:47" s="297" customFormat="1" ht="71.25" customHeight="1" thickBot="1">
      <c r="B37" s="736"/>
      <c r="C37" s="448"/>
      <c r="D37" s="449"/>
      <c r="E37" s="450"/>
      <c r="F37" s="32" t="s">
        <v>694</v>
      </c>
      <c r="G37" s="779" t="s">
        <v>61</v>
      </c>
      <c r="H37" s="780"/>
      <c r="I37" s="781"/>
      <c r="J37" s="781"/>
      <c r="K37" s="782"/>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4"/>
      <c r="AL37" s="366"/>
      <c r="AM37" s="27"/>
      <c r="AN37" s="27"/>
      <c r="AO37" s="27"/>
      <c r="AP37" s="27"/>
      <c r="AQ37" s="27"/>
      <c r="AR37" s="27"/>
      <c r="AS37" s="27"/>
      <c r="AT37" s="27"/>
      <c r="AU37" s="27"/>
    </row>
  </sheetData>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85" priority="17" operator="notEqual">
      <formula>""</formula>
    </cfRule>
    <cfRule type="expression" dxfId="84" priority="18">
      <formula>$K$12="■"</formula>
    </cfRule>
  </conditionalFormatting>
  <conditionalFormatting sqref="K18:AK22">
    <cfRule type="expression" dxfId="83" priority="12">
      <formula>$K$17="■"</formula>
    </cfRule>
  </conditionalFormatting>
  <conditionalFormatting sqref="K26:AK32 K34:W34 K35:AK36 K33 W33 Z33:Z34 AK33:AK34">
    <cfRule type="expression" dxfId="82" priority="13">
      <formula>OR($K$23="■",$K$24="■")</formula>
    </cfRule>
  </conditionalFormatting>
  <conditionalFormatting sqref="K17:AK32 K33:W34 Z33:AK34 K35:AK36">
    <cfRule type="expression" dxfId="81" priority="11">
      <formula>$K$16="■"</formula>
    </cfRule>
  </conditionalFormatting>
  <conditionalFormatting sqref="AE18">
    <cfRule type="cellIs" dxfId="80" priority="15" operator="notEqual">
      <formula>""</formula>
    </cfRule>
    <cfRule type="expression" dxfId="79" priority="16">
      <formula>$O$18="■"</formula>
    </cfRule>
  </conditionalFormatting>
  <conditionalFormatting sqref="K17:AK17 K22:AK22">
    <cfRule type="expression" dxfId="78" priority="10">
      <formula>$K$18="■"</formula>
    </cfRule>
  </conditionalFormatting>
  <conditionalFormatting sqref="K17:AK21">
    <cfRule type="expression" dxfId="77" priority="9">
      <formula>$K$22="■"</formula>
    </cfRule>
  </conditionalFormatting>
  <conditionalFormatting sqref="O19:S21 T19:AK20">
    <cfRule type="expression" dxfId="76" priority="14">
      <formula>AND($K$11="■",$K$18="■")</formula>
    </cfRule>
  </conditionalFormatting>
  <conditionalFormatting sqref="O19:AK21">
    <cfRule type="expression" dxfId="75" priority="8">
      <formula>$O$18="■"</formula>
    </cfRule>
  </conditionalFormatting>
  <conditionalFormatting sqref="O18:AK18">
    <cfRule type="expression" dxfId="74" priority="7">
      <formula>$O$19="■"</formula>
    </cfRule>
  </conditionalFormatting>
  <conditionalFormatting sqref="L18:N18">
    <cfRule type="expression" dxfId="73" priority="4">
      <formula>$K$72="■"</formula>
    </cfRule>
  </conditionalFormatting>
  <conditionalFormatting sqref="L18:N18">
    <cfRule type="expression" dxfId="72" priority="5">
      <formula>$K$79="■"</formula>
    </cfRule>
  </conditionalFormatting>
  <conditionalFormatting sqref="L18:N18">
    <cfRule type="expression" dxfId="71" priority="6">
      <formula>OR($K$13="■",$O$13="■")</formula>
    </cfRule>
  </conditionalFormatting>
  <conditionalFormatting sqref="L22:N22">
    <cfRule type="expression" dxfId="70" priority="2">
      <formula>$K$72="■"</formula>
    </cfRule>
  </conditionalFormatting>
  <conditionalFormatting sqref="L22:N22">
    <cfRule type="expression" dxfId="69" priority="3">
      <formula>OR($K$13="■",$O$13="■")</formula>
    </cfRule>
  </conditionalFormatting>
  <conditionalFormatting sqref="L22:N22">
    <cfRule type="expression" dxfId="68" priority="1">
      <formula>$K$75="■"</formula>
    </cfRule>
  </conditionalFormatting>
  <dataValidations count="18">
    <dataValidation type="list" showInputMessage="1" showErrorMessage="1" sqref="O19" xr:uid="{3C057B54-D54F-4C12-A50B-67201B242FBC}">
      <formula1>$AN$20:$AO$20</formula1>
    </dataValidation>
    <dataValidation imeMode="halfKatakana" allowBlank="1" showInputMessage="1" showErrorMessage="1" sqref="K29:AK29 K31:AK31" xr:uid="{5428009E-836C-40AE-882B-3D703B5E1AF6}"/>
    <dataValidation type="list" showInputMessage="1" showErrorMessage="1" sqref="U24:U25 K24" xr:uid="{F32E0E08-89B3-4C98-A0F9-D0E623210939}">
      <formula1>$AN$24:$AO$24</formula1>
    </dataValidation>
    <dataValidation type="list" showInputMessage="1" showErrorMessage="1" sqref="K23 P25" xr:uid="{E282F70A-7DF8-4ECD-88BC-34D55E52760F}">
      <formula1>$AN$23:$AO$23</formula1>
    </dataValidation>
    <dataValidation type="list" showInputMessage="1" showErrorMessage="1" sqref="K25" xr:uid="{92B2E52C-9E79-402F-A8C2-92B015046A94}">
      <formula1>$AN$25:$AO$25</formula1>
    </dataValidation>
    <dataValidation type="list" showInputMessage="1" sqref="K12" xr:uid="{AE37C453-AC57-4BB6-8D00-B8812F610CC5}">
      <formula1>$AN$12:$AO$12</formula1>
    </dataValidation>
    <dataValidation type="list" showInputMessage="1" showErrorMessage="1" sqref="K22" xr:uid="{514742DF-AC5B-4680-869A-DB3F93B940DC}">
      <formula1>$AN$22:$AO$22</formula1>
    </dataValidation>
    <dataValidation type="list" showInputMessage="1" showErrorMessage="1" sqref="K17" xr:uid="{F5CBA85B-45A1-4F5D-9017-E476A1D2C313}">
      <formula1>$AN$17:$AO$17</formula1>
    </dataValidation>
    <dataValidation type="list" showInputMessage="1" showErrorMessage="1" sqref="O18" xr:uid="{0229E6FA-7A96-44FC-8CC7-1549F5F78386}">
      <formula1>$AN$19:$AO$19</formula1>
    </dataValidation>
    <dataValidation type="list" showInputMessage="1" showErrorMessage="1" sqref="K18" xr:uid="{802E50C1-6702-4576-A381-A01A11DDC422}">
      <formula1>$AN$18:$AO$18</formula1>
    </dataValidation>
    <dataValidation type="list" showInputMessage="1" sqref="K13" xr:uid="{95BE054B-D5F8-4F57-BECE-F35531023E9D}">
      <formula1>$AN$78:$AO$78</formula1>
    </dataValidation>
    <dataValidation imeMode="off" allowBlank="1" showInputMessage="1" showErrorMessage="1" sqref="X35:Y35 K34:W34 K35:K36 Z34 AK34" xr:uid="{2553022C-8395-47B0-9508-E1452A9A3347}"/>
    <dataValidation showInputMessage="1" showErrorMessage="1" sqref="AT20:AT22 AN16 AT12:AT13 AT15:AT16 AT26:AT37" xr:uid="{BAC636EA-F1C5-4D28-80FE-B6A90DE7DF57}"/>
    <dataValidation type="list" showInputMessage="1" sqref="K11" xr:uid="{D63CCFF0-ADD2-41D8-9C7A-239208290766}">
      <formula1>$AN$11:$AO$11</formula1>
    </dataValidation>
    <dataValidation type="list" showInputMessage="1" sqref="K14" xr:uid="{996E860B-6BC1-4790-B6B0-1EFE0527FE78}">
      <formula1>$AN$14:$AO$14</formula1>
    </dataValidation>
    <dataValidation type="list" allowBlank="1" showInputMessage="1" showErrorMessage="1" sqref="AB23:AB25" xr:uid="{8F96A5E7-39E0-4E94-8887-251068A79AB8}">
      <formula1>#REF!</formula1>
    </dataValidation>
    <dataValidation type="list" allowBlank="1" showInputMessage="1" showErrorMessage="1" sqref="K15" xr:uid="{88072B5F-AF23-4558-84C9-9C755B19BF1C}">
      <formula1>$AN$15:$AO$15</formula1>
    </dataValidation>
    <dataValidation type="list" allowBlank="1" showInputMessage="1" showErrorMessage="1" sqref="K16" xr:uid="{29DFDB73-F536-4FDE-A414-A9CA4DE9DB65}">
      <formula1>$AN$16:$AO$16</formula1>
    </dataValidation>
  </dataValidations>
  <printOptions horizontalCentered="1"/>
  <pageMargins left="0" right="0" top="0" bottom="0" header="0.31496062992125984" footer="0.19685039370078741"/>
  <pageSetup paperSize="9" scale="65" fitToHeight="0" orientation="portrait" r:id="rId1"/>
  <headerFooter>
    <oddFooter>&amp;C&amp;"Meiryo UI,標準"&amp;9&amp;D_&amp;T　&amp;F　&amp;P/&amp;N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D134"/>
  <sheetViews>
    <sheetView showGridLines="0" view="pageBreakPreview" zoomScale="85" zoomScaleNormal="100" zoomScaleSheetLayoutView="85" workbookViewId="0"/>
  </sheetViews>
  <sheetFormatPr defaultColWidth="3.6328125" defaultRowHeight="18" customHeight="1"/>
  <cols>
    <col min="1" max="6" width="3.6328125" style="18"/>
    <col min="7" max="7" width="3.6328125" style="18" customWidth="1"/>
    <col min="8" max="34" width="3.6328125" style="18"/>
    <col min="35" max="35" width="4" style="18" bestFit="1" customWidth="1"/>
    <col min="36" max="39" width="3.6328125" style="18"/>
    <col min="40" max="52" width="3.6328125" style="18" hidden="1" customWidth="1"/>
    <col min="53" max="16384" width="3.6328125" style="18"/>
  </cols>
  <sheetData>
    <row r="1" spans="2:56" s="24" customFormat="1" ht="9.9" customHeight="1">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2:56" s="24" customFormat="1" ht="16">
      <c r="B2" s="3" t="s">
        <v>576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2:56" s="24" customFormat="1" ht="9.9"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t="s">
        <v>191</v>
      </c>
      <c r="AO3" s="4" t="s">
        <v>71</v>
      </c>
      <c r="AP3" s="4" t="s">
        <v>71</v>
      </c>
      <c r="AQ3" s="4" t="s">
        <v>71</v>
      </c>
      <c r="AR3" s="4" t="s">
        <v>71</v>
      </c>
      <c r="AS3" s="4" t="s">
        <v>71</v>
      </c>
      <c r="AT3" s="4" t="s">
        <v>71</v>
      </c>
      <c r="AU3" s="4" t="s">
        <v>71</v>
      </c>
      <c r="AV3" s="4" t="s">
        <v>71</v>
      </c>
      <c r="AW3" s="4" t="s">
        <v>71</v>
      </c>
      <c r="AX3" s="4" t="s">
        <v>71</v>
      </c>
      <c r="AY3" s="4" t="s">
        <v>71</v>
      </c>
      <c r="AZ3" s="126" t="s">
        <v>190</v>
      </c>
    </row>
    <row r="4" spans="2:56" s="5" customFormat="1" ht="30.75" customHeight="1">
      <c r="B4" s="981" t="s">
        <v>0</v>
      </c>
      <c r="C4" s="981"/>
      <c r="D4" s="981"/>
      <c r="E4" s="981"/>
      <c r="F4" s="981"/>
      <c r="G4" s="981"/>
      <c r="H4" s="981"/>
      <c r="I4" s="981"/>
      <c r="J4" s="981"/>
      <c r="K4" s="12" t="s">
        <v>1</v>
      </c>
      <c r="L4" s="982" t="s">
        <v>2</v>
      </c>
      <c r="M4" s="982"/>
      <c r="N4" s="982"/>
      <c r="O4" s="982"/>
      <c r="P4" s="982"/>
      <c r="Q4" s="983" t="s">
        <v>180</v>
      </c>
      <c r="R4" s="983"/>
      <c r="S4" s="983"/>
      <c r="T4" s="983"/>
      <c r="U4" s="983"/>
      <c r="V4" s="983"/>
      <c r="W4" s="983"/>
      <c r="X4" s="983"/>
      <c r="Y4" s="983"/>
      <c r="Z4" s="983"/>
      <c r="AA4" s="983"/>
      <c r="AB4" s="983"/>
      <c r="AC4" s="983"/>
      <c r="AD4" s="983"/>
      <c r="AE4" s="983"/>
      <c r="AF4" s="983"/>
      <c r="AG4" s="983"/>
      <c r="AH4" s="983"/>
      <c r="AI4" s="983"/>
      <c r="AJ4" s="983"/>
      <c r="AK4" s="12" t="s">
        <v>3</v>
      </c>
      <c r="AL4" s="6"/>
      <c r="AM4" s="6"/>
      <c r="AN4" s="6"/>
      <c r="AO4" s="6"/>
      <c r="AP4" s="6"/>
      <c r="AQ4" s="6"/>
      <c r="AR4" s="6"/>
      <c r="AS4" s="6" t="s">
        <v>193</v>
      </c>
      <c r="AT4" s="6"/>
      <c r="AU4" s="6"/>
    </row>
    <row r="5" spans="2:56" s="5" customFormat="1" ht="9.9"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6"/>
      <c r="AL5" s="6"/>
      <c r="AM5" s="6"/>
      <c r="AN5" s="6"/>
      <c r="AO5" s="6"/>
      <c r="AP5" s="6"/>
      <c r="AQ5" s="6"/>
      <c r="AR5" s="6"/>
      <c r="AS5" s="6"/>
      <c r="AT5" s="6"/>
      <c r="AU5" s="6"/>
    </row>
    <row r="6" spans="2:56" s="5" customFormat="1" ht="12" customHeight="1">
      <c r="B6" s="3"/>
      <c r="C6" s="4"/>
      <c r="D6" s="4"/>
      <c r="E6" s="4"/>
      <c r="F6" s="4"/>
      <c r="G6" s="4"/>
      <c r="H6" s="4"/>
      <c r="I6" s="4"/>
      <c r="J6" s="4"/>
      <c r="K6" s="4"/>
      <c r="L6" s="4"/>
      <c r="M6" s="4"/>
      <c r="N6" s="8"/>
      <c r="O6" s="9"/>
      <c r="P6" s="9"/>
      <c r="Q6" s="10"/>
      <c r="R6" s="10"/>
      <c r="S6" s="10"/>
      <c r="T6" s="10"/>
      <c r="U6" s="10"/>
      <c r="V6" s="10"/>
      <c r="W6" s="10"/>
      <c r="X6" s="10"/>
      <c r="Y6" s="10"/>
      <c r="Z6" s="10"/>
      <c r="AA6" s="10"/>
      <c r="AB6" s="10"/>
      <c r="AC6" s="10"/>
      <c r="AD6" s="10"/>
      <c r="AE6" s="10"/>
      <c r="AF6" s="10"/>
      <c r="AG6" s="10"/>
      <c r="AH6" s="10"/>
      <c r="AI6" s="10"/>
      <c r="AJ6" s="10"/>
      <c r="AK6" s="11" t="str">
        <f>'【選択必須】サービス個別(ATI接続)'!AK6</f>
        <v>2022/4/1　Ver2.8</v>
      </c>
      <c r="AL6" s="6"/>
      <c r="AM6" s="6"/>
      <c r="AN6" s="6"/>
      <c r="BA6" s="24"/>
    </row>
    <row r="7" spans="2:56" s="5" customFormat="1" ht="15" customHeight="1" thickBot="1">
      <c r="B7" s="49" t="s">
        <v>95</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6"/>
      <c r="AL7" s="6"/>
      <c r="AM7" s="6"/>
      <c r="AN7" s="6"/>
      <c r="AO7" s="6"/>
      <c r="AP7" s="6"/>
      <c r="AQ7" s="6"/>
      <c r="AR7" s="6"/>
      <c r="AS7" s="6"/>
      <c r="AT7" s="6"/>
      <c r="AU7" s="6"/>
      <c r="BA7" s="24"/>
    </row>
    <row r="8" spans="2:56" s="22" customFormat="1" ht="18" customHeight="1">
      <c r="B8" s="994" t="s">
        <v>6</v>
      </c>
      <c r="C8" s="995"/>
      <c r="D8" s="995"/>
      <c r="E8" s="996"/>
      <c r="F8" s="1021" t="s">
        <v>96</v>
      </c>
      <c r="G8" s="1022"/>
      <c r="H8" s="1022"/>
      <c r="I8" s="1022"/>
      <c r="J8" s="1022"/>
      <c r="K8" s="1022"/>
      <c r="L8" s="1022"/>
      <c r="M8" s="1022"/>
      <c r="N8" s="1022"/>
      <c r="O8" s="1022"/>
      <c r="P8" s="1022"/>
      <c r="Q8" s="1022"/>
      <c r="R8" s="1022"/>
      <c r="S8" s="1022"/>
      <c r="T8" s="1022"/>
      <c r="U8" s="1022"/>
      <c r="V8" s="1022"/>
      <c r="W8" s="1023"/>
      <c r="X8" s="846" t="s">
        <v>194</v>
      </c>
      <c r="Y8" s="844"/>
      <c r="Z8" s="844"/>
      <c r="AA8" s="844"/>
      <c r="AB8" s="844"/>
      <c r="AC8" s="844"/>
      <c r="AD8" s="847"/>
      <c r="AE8" s="844" t="s">
        <v>195</v>
      </c>
      <c r="AF8" s="844"/>
      <c r="AG8" s="844"/>
      <c r="AH8" s="844"/>
      <c r="AI8" s="844"/>
      <c r="AJ8" s="844"/>
      <c r="AK8" s="845"/>
      <c r="BB8" s="5"/>
      <c r="BC8" s="5"/>
      <c r="BD8" s="5"/>
    </row>
    <row r="9" spans="2:56" s="22" customFormat="1" ht="18" customHeight="1">
      <c r="B9" s="997"/>
      <c r="C9" s="998"/>
      <c r="D9" s="998"/>
      <c r="E9" s="999"/>
      <c r="F9" s="826" t="s">
        <v>127</v>
      </c>
      <c r="G9" s="827"/>
      <c r="H9" s="827"/>
      <c r="I9" s="124" t="s">
        <v>76</v>
      </c>
      <c r="J9" s="70" t="s">
        <v>97</v>
      </c>
      <c r="K9" s="69"/>
      <c r="L9" s="69"/>
      <c r="M9" s="69"/>
      <c r="N9" s="101"/>
      <c r="O9" s="70"/>
      <c r="P9" s="69"/>
      <c r="Q9" s="69"/>
      <c r="R9" s="69"/>
      <c r="S9" s="53"/>
      <c r="T9" s="50"/>
      <c r="U9" s="50"/>
      <c r="V9" s="51"/>
      <c r="W9" s="52"/>
      <c r="X9" s="127" t="s">
        <v>171</v>
      </c>
      <c r="Y9" s="156" t="s">
        <v>103</v>
      </c>
      <c r="Z9" s="156" t="s">
        <v>108</v>
      </c>
      <c r="AA9" s="156" t="s">
        <v>111</v>
      </c>
      <c r="AB9" s="156"/>
      <c r="AC9" s="156" t="s">
        <v>126</v>
      </c>
      <c r="AD9" s="142"/>
      <c r="AE9" s="141"/>
      <c r="AF9" s="134" t="s">
        <v>142</v>
      </c>
      <c r="AG9" s="134" t="s">
        <v>158</v>
      </c>
      <c r="AH9" s="848" t="s">
        <v>203</v>
      </c>
      <c r="AI9" s="848"/>
      <c r="AJ9" s="848"/>
      <c r="AK9" s="849"/>
      <c r="AN9" s="22" t="s">
        <v>70</v>
      </c>
      <c r="AO9" s="22" t="str">
        <f>IF(COUNTIF(I10:I16,"■")=0,"■","")</f>
        <v>■</v>
      </c>
      <c r="BB9" s="5"/>
      <c r="BC9" s="5"/>
      <c r="BD9" s="5"/>
    </row>
    <row r="10" spans="2:56" s="22" customFormat="1" ht="18" customHeight="1">
      <c r="B10" s="997"/>
      <c r="C10" s="998"/>
      <c r="D10" s="998"/>
      <c r="E10" s="999"/>
      <c r="F10" s="828"/>
      <c r="G10" s="829"/>
      <c r="H10" s="829"/>
      <c r="I10" s="33" t="s">
        <v>4</v>
      </c>
      <c r="J10" s="71" t="s">
        <v>98</v>
      </c>
      <c r="K10" s="57"/>
      <c r="L10" s="57"/>
      <c r="M10" s="57"/>
      <c r="N10" s="102"/>
      <c r="O10" s="71"/>
      <c r="P10" s="57"/>
      <c r="Q10" s="57"/>
      <c r="R10" s="57"/>
      <c r="S10" s="54"/>
      <c r="T10" s="55"/>
      <c r="U10" s="55"/>
      <c r="V10" s="170"/>
      <c r="W10" s="56"/>
      <c r="X10" s="128" t="s">
        <v>171</v>
      </c>
      <c r="Y10" s="19" t="s">
        <v>173</v>
      </c>
      <c r="Z10" s="19"/>
      <c r="AA10" s="19" t="s">
        <v>174</v>
      </c>
      <c r="AB10" s="19" t="s">
        <v>175</v>
      </c>
      <c r="AC10" s="106"/>
      <c r="AD10" s="143"/>
      <c r="AE10" s="107" t="s">
        <v>201</v>
      </c>
      <c r="AF10" s="135" t="s">
        <v>142</v>
      </c>
      <c r="AG10" s="135" t="s">
        <v>158</v>
      </c>
      <c r="AH10" s="791" t="s">
        <v>204</v>
      </c>
      <c r="AI10" s="791"/>
      <c r="AJ10" s="791"/>
      <c r="AK10" s="792"/>
      <c r="AN10" s="22" t="s">
        <v>70</v>
      </c>
      <c r="AO10" s="22" t="str">
        <f>IF(OR(I9="■",COUNTIF(I11:I16,"■")&gt;0),"","■")</f>
        <v/>
      </c>
      <c r="BB10" s="5"/>
      <c r="BC10" s="5"/>
      <c r="BD10" s="5"/>
    </row>
    <row r="11" spans="2:56" s="22" customFormat="1" ht="18" customHeight="1">
      <c r="B11" s="997"/>
      <c r="C11" s="998"/>
      <c r="D11" s="998"/>
      <c r="E11" s="999"/>
      <c r="F11" s="830" t="s">
        <v>162</v>
      </c>
      <c r="G11" s="831"/>
      <c r="H11" s="831"/>
      <c r="I11" s="33" t="s">
        <v>4</v>
      </c>
      <c r="J11" s="71" t="s">
        <v>165</v>
      </c>
      <c r="K11" s="57"/>
      <c r="L11" s="57"/>
      <c r="M11" s="57"/>
      <c r="N11" s="102"/>
      <c r="O11" s="71"/>
      <c r="P11" s="57"/>
      <c r="Q11" s="57"/>
      <c r="R11" s="57"/>
      <c r="S11" s="58"/>
      <c r="T11" s="58"/>
      <c r="U11" s="58"/>
      <c r="V11" s="19"/>
      <c r="W11" s="59"/>
      <c r="X11" s="128" t="s">
        <v>171</v>
      </c>
      <c r="Y11" s="19"/>
      <c r="Z11" s="19"/>
      <c r="AA11" s="19"/>
      <c r="AB11" s="19"/>
      <c r="AC11" s="19"/>
      <c r="AD11" s="144"/>
      <c r="AE11" s="107"/>
      <c r="AF11" s="135" t="s">
        <v>142</v>
      </c>
      <c r="AG11" s="135" t="s">
        <v>158</v>
      </c>
      <c r="AH11" s="791" t="s">
        <v>203</v>
      </c>
      <c r="AI11" s="791"/>
      <c r="AJ11" s="791"/>
      <c r="AK11" s="792"/>
      <c r="AN11" s="22" t="s">
        <v>70</v>
      </c>
      <c r="AO11" s="22" t="str">
        <f>IF(COUNTIF(I9:I10,"■")+COUNTIF(I13:I16,"■")=0,"■","")</f>
        <v/>
      </c>
      <c r="BB11" s="5"/>
      <c r="BC11" s="5"/>
      <c r="BD11" s="5"/>
    </row>
    <row r="12" spans="2:56" s="22" customFormat="1" ht="18" customHeight="1">
      <c r="B12" s="997"/>
      <c r="C12" s="998"/>
      <c r="D12" s="998"/>
      <c r="E12" s="999"/>
      <c r="F12" s="828"/>
      <c r="G12" s="829"/>
      <c r="H12" s="829"/>
      <c r="I12" s="33" t="s">
        <v>4</v>
      </c>
      <c r="J12" s="71" t="s">
        <v>166</v>
      </c>
      <c r="K12" s="57"/>
      <c r="L12" s="57"/>
      <c r="M12" s="57"/>
      <c r="N12" s="102"/>
      <c r="O12" s="71"/>
      <c r="P12" s="57"/>
      <c r="Q12" s="57"/>
      <c r="R12" s="57"/>
      <c r="S12" s="58"/>
      <c r="T12" s="58"/>
      <c r="U12" s="58"/>
      <c r="V12" s="19"/>
      <c r="W12" s="59"/>
      <c r="X12" s="128" t="s">
        <v>171</v>
      </c>
      <c r="Y12" s="19"/>
      <c r="Z12" s="19"/>
      <c r="AA12" s="19"/>
      <c r="AB12" s="19"/>
      <c r="AC12" s="19" t="s">
        <v>126</v>
      </c>
      <c r="AD12" s="143"/>
      <c r="AE12" s="107"/>
      <c r="AF12" s="135"/>
      <c r="AG12" s="135"/>
      <c r="AH12" s="135"/>
      <c r="AI12" s="135"/>
      <c r="AJ12" s="135"/>
      <c r="AK12" s="136"/>
      <c r="AN12" s="22" t="s">
        <v>70</v>
      </c>
      <c r="AO12" s="22" t="str">
        <f>IF(COUNTIF(I9:I10,"■")+COUNTIF(I13:I16,"■")=0,"■","")</f>
        <v/>
      </c>
      <c r="BB12" s="5"/>
      <c r="BC12" s="5"/>
      <c r="BD12" s="5"/>
    </row>
    <row r="13" spans="2:56" s="22" customFormat="1" ht="18" customHeight="1">
      <c r="B13" s="997"/>
      <c r="C13" s="998"/>
      <c r="D13" s="998"/>
      <c r="E13" s="999"/>
      <c r="F13" s="832" t="s">
        <v>99</v>
      </c>
      <c r="G13" s="833"/>
      <c r="H13" s="833"/>
      <c r="I13" s="110" t="s">
        <v>4</v>
      </c>
      <c r="J13" s="72" t="s">
        <v>219</v>
      </c>
      <c r="K13" s="68"/>
      <c r="L13" s="68"/>
      <c r="M13" s="68"/>
      <c r="N13" s="103"/>
      <c r="O13" s="72"/>
      <c r="P13" s="68"/>
      <c r="Q13" s="68"/>
      <c r="R13" s="68"/>
      <c r="S13" s="65"/>
      <c r="T13" s="65"/>
      <c r="U13" s="65"/>
      <c r="V13" s="157"/>
      <c r="W13" s="67"/>
      <c r="X13" s="129" t="s">
        <v>171</v>
      </c>
      <c r="Y13" s="157"/>
      <c r="Z13" s="157" t="s">
        <v>108</v>
      </c>
      <c r="AA13" s="157"/>
      <c r="AB13" s="157"/>
      <c r="AC13" s="157"/>
      <c r="AD13" s="145"/>
      <c r="AE13" s="108"/>
      <c r="AF13" s="137"/>
      <c r="AG13" s="137"/>
      <c r="AH13" s="137"/>
      <c r="AI13" s="137"/>
      <c r="AJ13" s="137"/>
      <c r="AK13" s="138"/>
      <c r="AN13" s="22" t="s">
        <v>70</v>
      </c>
      <c r="AO13" s="22" t="str">
        <f>IF(COUNTIF(I9:I12,"■")+COUNTIF(I14:I16,"■")=0,"■","")</f>
        <v/>
      </c>
      <c r="BB13" s="5"/>
      <c r="BC13" s="5"/>
      <c r="BD13" s="5"/>
    </row>
    <row r="14" spans="2:56" s="22" customFormat="1" ht="18" customHeight="1">
      <c r="B14" s="997"/>
      <c r="C14" s="998"/>
      <c r="D14" s="998"/>
      <c r="E14" s="999"/>
      <c r="F14" s="1041" t="s">
        <v>164</v>
      </c>
      <c r="G14" s="827"/>
      <c r="H14" s="827"/>
      <c r="I14" s="111" t="s">
        <v>4</v>
      </c>
      <c r="J14" s="73" t="s">
        <v>167</v>
      </c>
      <c r="K14" s="53"/>
      <c r="L14" s="53"/>
      <c r="M14" s="53"/>
      <c r="N14" s="104"/>
      <c r="O14" s="73"/>
      <c r="P14" s="53"/>
      <c r="Q14" s="53"/>
      <c r="R14" s="53"/>
      <c r="S14" s="63"/>
      <c r="T14" s="63"/>
      <c r="U14" s="63"/>
      <c r="V14" s="156"/>
      <c r="W14" s="64"/>
      <c r="X14" s="127" t="s">
        <v>171</v>
      </c>
      <c r="Y14" s="156" t="s">
        <v>173</v>
      </c>
      <c r="Z14" s="156" t="s">
        <v>108</v>
      </c>
      <c r="AA14" s="156" t="s">
        <v>111</v>
      </c>
      <c r="AB14" s="156"/>
      <c r="AC14" s="156" t="s">
        <v>126</v>
      </c>
      <c r="AD14" s="142"/>
      <c r="AE14" s="141"/>
      <c r="AF14" s="134" t="s">
        <v>142</v>
      </c>
      <c r="AG14" s="134" t="s">
        <v>158</v>
      </c>
      <c r="AH14" s="848" t="s">
        <v>203</v>
      </c>
      <c r="AI14" s="848"/>
      <c r="AJ14" s="848"/>
      <c r="AK14" s="849"/>
      <c r="AN14" s="22" t="s">
        <v>70</v>
      </c>
      <c r="AO14" s="22" t="str">
        <f>IF(COUNTIF(I9:I13,"■")+COUNTIF(I15:I16,"■")=0,"■","")</f>
        <v/>
      </c>
      <c r="BB14" s="5"/>
      <c r="BC14" s="5"/>
      <c r="BD14" s="5"/>
    </row>
    <row r="15" spans="2:56" s="22" customFormat="1" ht="18" customHeight="1">
      <c r="B15" s="997"/>
      <c r="C15" s="998"/>
      <c r="D15" s="998"/>
      <c r="E15" s="999"/>
      <c r="F15" s="1042"/>
      <c r="G15" s="1043"/>
      <c r="H15" s="1043"/>
      <c r="I15" s="33" t="s">
        <v>4</v>
      </c>
      <c r="J15" s="71" t="s">
        <v>162</v>
      </c>
      <c r="K15" s="57"/>
      <c r="L15" s="57"/>
      <c r="M15" s="57"/>
      <c r="N15" s="102"/>
      <c r="O15" s="71"/>
      <c r="P15" s="57"/>
      <c r="Q15" s="57"/>
      <c r="R15" s="57"/>
      <c r="S15" s="58"/>
      <c r="T15" s="58"/>
      <c r="U15" s="58"/>
      <c r="V15" s="19"/>
      <c r="W15" s="59"/>
      <c r="X15" s="128" t="s">
        <v>171</v>
      </c>
      <c r="Y15" s="19" t="s">
        <v>173</v>
      </c>
      <c r="Z15" s="19"/>
      <c r="AA15" s="19"/>
      <c r="AB15" s="19"/>
      <c r="AC15" s="106"/>
      <c r="AD15" s="143"/>
      <c r="AE15" s="107" t="s">
        <v>201</v>
      </c>
      <c r="AF15" s="135" t="s">
        <v>142</v>
      </c>
      <c r="AG15" s="135" t="s">
        <v>158</v>
      </c>
      <c r="AH15" s="791" t="s">
        <v>204</v>
      </c>
      <c r="AI15" s="791"/>
      <c r="AJ15" s="791"/>
      <c r="AK15" s="792"/>
      <c r="AN15" s="22" t="s">
        <v>70</v>
      </c>
      <c r="AO15" s="22" t="str">
        <f>IF(OR(COUNTIF(I9:I14,"■")&gt;0,I16="■"),"","■")</f>
        <v/>
      </c>
      <c r="BB15" s="5"/>
      <c r="BC15" s="5"/>
      <c r="BD15" s="5"/>
    </row>
    <row r="16" spans="2:56" s="22" customFormat="1" ht="18" customHeight="1" thickBot="1">
      <c r="B16" s="1000"/>
      <c r="C16" s="1001"/>
      <c r="D16" s="1001"/>
      <c r="E16" s="1002"/>
      <c r="F16" s="1044"/>
      <c r="G16" s="1045"/>
      <c r="H16" s="1045"/>
      <c r="I16" s="112" t="s">
        <v>4</v>
      </c>
      <c r="J16" s="74" t="s">
        <v>128</v>
      </c>
      <c r="K16" s="62"/>
      <c r="L16" s="62"/>
      <c r="M16" s="62"/>
      <c r="N16" s="105"/>
      <c r="O16" s="74"/>
      <c r="P16" s="62"/>
      <c r="Q16" s="62"/>
      <c r="R16" s="62"/>
      <c r="S16" s="60"/>
      <c r="T16" s="60"/>
      <c r="U16" s="60"/>
      <c r="V16" s="20"/>
      <c r="W16" s="61"/>
      <c r="X16" s="130" t="s">
        <v>171</v>
      </c>
      <c r="Y16" s="20" t="s">
        <v>173</v>
      </c>
      <c r="Z16" s="20" t="s">
        <v>108</v>
      </c>
      <c r="AA16" s="20"/>
      <c r="AB16" s="20"/>
      <c r="AC16" s="20"/>
      <c r="AD16" s="146"/>
      <c r="AE16" s="109"/>
      <c r="AF16" s="139"/>
      <c r="AG16" s="139"/>
      <c r="AH16" s="139"/>
      <c r="AI16" s="139"/>
      <c r="AJ16" s="139"/>
      <c r="AK16" s="140"/>
      <c r="AN16" s="22" t="s">
        <v>70</v>
      </c>
      <c r="AO16" s="22" t="str">
        <f>IF(COUNTIF(I9:I15,"■")=0,"■","")</f>
        <v/>
      </c>
      <c r="BB16" s="5"/>
      <c r="BC16" s="5"/>
      <c r="BD16" s="5"/>
    </row>
    <row r="17" spans="2:54" s="5" customFormat="1" ht="15" customHeight="1">
      <c r="B17" s="49" t="s">
        <v>170</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6"/>
      <c r="AL17" s="6"/>
      <c r="AM17" s="6"/>
      <c r="AN17" s="6"/>
      <c r="AO17" s="6"/>
      <c r="AP17" s="6"/>
      <c r="AQ17" s="6"/>
      <c r="AR17" s="6"/>
      <c r="AS17" s="6"/>
      <c r="AT17" s="6"/>
      <c r="AU17" s="6"/>
      <c r="BA17" s="24"/>
    </row>
    <row r="18" spans="2:54" s="22" customFormat="1" ht="9.75" customHeight="1" thickBot="1">
      <c r="B18" s="83"/>
      <c r="C18" s="83"/>
      <c r="D18" s="83"/>
      <c r="E18" s="83"/>
      <c r="F18" s="83"/>
      <c r="G18" s="83"/>
      <c r="H18" s="84"/>
      <c r="I18" s="84"/>
      <c r="J18" s="84"/>
      <c r="K18" s="169"/>
      <c r="L18" s="84"/>
      <c r="M18" s="84"/>
      <c r="N18" s="84"/>
      <c r="O18" s="84"/>
      <c r="P18" s="84"/>
      <c r="Q18" s="84"/>
      <c r="R18" s="84"/>
      <c r="S18" s="169"/>
      <c r="T18" s="169"/>
      <c r="U18" s="169"/>
      <c r="V18" s="169"/>
      <c r="W18" s="169"/>
      <c r="X18" s="169"/>
      <c r="Y18" s="169"/>
      <c r="Z18" s="169"/>
      <c r="AA18" s="169"/>
      <c r="AB18" s="169"/>
      <c r="AC18" s="169"/>
      <c r="AD18" s="169"/>
      <c r="AE18" s="169"/>
      <c r="AF18" s="169"/>
      <c r="AG18" s="169"/>
      <c r="AH18" s="169"/>
      <c r="AI18" s="169"/>
      <c r="AJ18" s="169"/>
      <c r="AK18" s="169"/>
    </row>
    <row r="19" spans="2:54" s="22" customFormat="1" ht="18" customHeight="1">
      <c r="B19" s="1030" t="s">
        <v>100</v>
      </c>
      <c r="C19" s="1032" t="s">
        <v>101</v>
      </c>
      <c r="D19" s="1033"/>
      <c r="E19" s="1033"/>
      <c r="F19" s="1033"/>
      <c r="G19" s="1033"/>
      <c r="H19" s="1033"/>
      <c r="I19" s="1033"/>
      <c r="J19" s="1033"/>
      <c r="K19" s="1033"/>
      <c r="L19" s="1033"/>
      <c r="M19" s="1033"/>
      <c r="N19" s="1033"/>
      <c r="O19" s="1033"/>
      <c r="P19" s="1033"/>
      <c r="Q19" s="1034"/>
      <c r="R19" s="75"/>
      <c r="S19" s="75"/>
      <c r="T19" s="75"/>
      <c r="U19" s="75"/>
      <c r="V19" s="75"/>
      <c r="W19" s="75"/>
      <c r="X19" s="75"/>
      <c r="Y19" s="75"/>
      <c r="Z19" s="75"/>
      <c r="AA19" s="75"/>
      <c r="AB19" s="75"/>
      <c r="AC19" s="75"/>
      <c r="AD19" s="75"/>
      <c r="AE19" s="75"/>
      <c r="AF19" s="75"/>
      <c r="AG19" s="75"/>
      <c r="AH19" s="75"/>
      <c r="AI19" s="75"/>
      <c r="AJ19" s="75"/>
      <c r="AK19" s="75"/>
    </row>
    <row r="20" spans="2:54" s="22" customFormat="1" ht="24.75" customHeight="1" thickBot="1">
      <c r="B20" s="1031"/>
      <c r="C20" s="76"/>
      <c r="D20" s="1303" t="s">
        <v>102</v>
      </c>
      <c r="E20" s="1304"/>
      <c r="F20" s="1304"/>
      <c r="G20" s="1304"/>
      <c r="H20" s="1305"/>
      <c r="I20" s="1306">
        <v>43132</v>
      </c>
      <c r="J20" s="1307"/>
      <c r="K20" s="1307"/>
      <c r="L20" s="1307"/>
      <c r="M20" s="1307"/>
      <c r="N20" s="1307"/>
      <c r="O20" s="1307"/>
      <c r="P20" s="1307"/>
      <c r="Q20" s="1308"/>
      <c r="T20" s="75"/>
      <c r="AA20" s="77"/>
      <c r="AB20" s="78"/>
      <c r="AC20" s="78"/>
      <c r="AD20" s="79"/>
      <c r="AE20" s="78"/>
      <c r="AF20" s="78"/>
      <c r="AG20" s="79"/>
      <c r="AH20" s="80"/>
      <c r="AI20" s="80"/>
      <c r="AJ20" s="80"/>
      <c r="AK20" s="80"/>
      <c r="AP20" s="81"/>
    </row>
    <row r="21" spans="2:54" s="22" customFormat="1" ht="9.75" customHeight="1" thickBot="1">
      <c r="B21" s="83"/>
      <c r="C21" s="83"/>
      <c r="D21" s="83"/>
      <c r="E21" s="83"/>
      <c r="F21" s="83"/>
      <c r="G21" s="83"/>
      <c r="H21" s="84"/>
      <c r="I21" s="84"/>
      <c r="J21" s="84"/>
      <c r="K21" s="169"/>
      <c r="L21" s="84"/>
      <c r="M21" s="84"/>
      <c r="N21" s="84"/>
      <c r="O21" s="84"/>
      <c r="P21" s="84"/>
      <c r="Q21" s="84"/>
      <c r="R21" s="84"/>
      <c r="S21" s="169"/>
      <c r="T21" s="169"/>
      <c r="U21" s="169"/>
      <c r="V21" s="169"/>
      <c r="W21" s="169"/>
      <c r="X21" s="16"/>
      <c r="Y21" s="16"/>
      <c r="Z21" s="16"/>
      <c r="AA21" s="16"/>
      <c r="AB21" s="16"/>
      <c r="AC21" s="16"/>
      <c r="AD21" s="16"/>
      <c r="AE21" s="16"/>
      <c r="AF21" s="16"/>
      <c r="AG21" s="169"/>
      <c r="AH21" s="169"/>
      <c r="AI21" s="169"/>
      <c r="AJ21" s="169"/>
      <c r="AK21" s="169"/>
    </row>
    <row r="22" spans="2:54" s="22" customFormat="1" ht="18" customHeight="1">
      <c r="B22" s="1058" t="s">
        <v>103</v>
      </c>
      <c r="C22" s="1007" t="s">
        <v>143</v>
      </c>
      <c r="D22" s="1008"/>
      <c r="E22" s="1008"/>
      <c r="F22" s="1008"/>
      <c r="G22" s="1008"/>
      <c r="H22" s="1008"/>
      <c r="I22" s="1003" t="str">
        <f>IF(OR(I10="■",COUNTIF(I15:I16,"■")&gt;0),"登録済み法人コード","第1希望")</f>
        <v>第1希望</v>
      </c>
      <c r="J22" s="1003"/>
      <c r="K22" s="1003"/>
      <c r="L22" s="1003"/>
      <c r="M22" s="1003"/>
      <c r="N22" s="1003"/>
      <c r="O22" s="1003"/>
      <c r="P22" s="1003"/>
      <c r="Q22" s="1003"/>
      <c r="R22" s="1003" t="str">
        <f>IF(OR(I10="■",COUNTIF(I15:I16,"■")&gt;0),"","第2希望")</f>
        <v>第2希望</v>
      </c>
      <c r="S22" s="1003"/>
      <c r="T22" s="1003"/>
      <c r="U22" s="1003"/>
      <c r="V22" s="1003"/>
      <c r="W22" s="1003"/>
      <c r="X22" s="1003"/>
      <c r="Y22" s="1003"/>
      <c r="Z22" s="1003"/>
      <c r="AA22" s="1003" t="str">
        <f>IF(OR(I10="■",COUNTIF(I15:I16,"■")&gt;0),"","第3希望")</f>
        <v>第3希望</v>
      </c>
      <c r="AB22" s="1003"/>
      <c r="AC22" s="1003"/>
      <c r="AD22" s="1003"/>
      <c r="AE22" s="1003"/>
      <c r="AF22" s="1003"/>
      <c r="AG22" s="1003"/>
      <c r="AH22" s="1003"/>
      <c r="AI22" s="1004"/>
      <c r="AN22" s="83" t="s">
        <v>104</v>
      </c>
      <c r="AO22" s="83" t="b">
        <f>AND(AP22:AU22)</f>
        <v>1</v>
      </c>
      <c r="AP22" s="83" t="b">
        <f>AND(LEN(I23)&gt;=3,LEN(I23)&lt;=5)</f>
        <v>1</v>
      </c>
      <c r="AQ22" s="83" t="b">
        <f t="shared" ref="AQ22:AU24" si="0">AND(CODE(AV22)&gt;=97,CODE(AV22)&lt;=122)</f>
        <v>1</v>
      </c>
      <c r="AR22" s="83" t="b">
        <f t="shared" si="0"/>
        <v>1</v>
      </c>
      <c r="AS22" s="83" t="b">
        <f t="shared" si="0"/>
        <v>1</v>
      </c>
      <c r="AT22" s="83" t="b">
        <f t="shared" si="0"/>
        <v>1</v>
      </c>
      <c r="AU22" s="83" t="b">
        <f t="shared" si="0"/>
        <v>1</v>
      </c>
      <c r="AV22" s="83" t="str">
        <f>LEFT(I23,1)</f>
        <v>t</v>
      </c>
      <c r="AW22" s="83" t="str">
        <f>RIGHT(LEFT(I23,2),1)</f>
        <v>s</v>
      </c>
      <c r="AX22" s="83" t="str">
        <f>RIGHT(LEFT(I23,3),1)</f>
        <v>a</v>
      </c>
      <c r="AY22" s="83" t="str">
        <f>RIGHT(LEFT(I23,4),1)</f>
        <v>a</v>
      </c>
      <c r="AZ22" s="83" t="str">
        <f>RIGHT(LEFT(I23,5),1)</f>
        <v>a</v>
      </c>
    </row>
    <row r="23" spans="2:54" s="81" customFormat="1" ht="24.75" customHeight="1" thickBot="1">
      <c r="B23" s="1059"/>
      <c r="C23" s="1009"/>
      <c r="D23" s="1010"/>
      <c r="E23" s="1010"/>
      <c r="F23" s="1010"/>
      <c r="G23" s="1010"/>
      <c r="H23" s="1010"/>
      <c r="I23" s="1301" t="s">
        <v>571</v>
      </c>
      <c r="J23" s="1301"/>
      <c r="K23" s="1301"/>
      <c r="L23" s="1301"/>
      <c r="M23" s="1301"/>
      <c r="N23" s="1301"/>
      <c r="O23" s="1301"/>
      <c r="P23" s="1301"/>
      <c r="Q23" s="1301"/>
      <c r="R23" s="1301" t="s">
        <v>572</v>
      </c>
      <c r="S23" s="1301"/>
      <c r="T23" s="1301"/>
      <c r="U23" s="1301"/>
      <c r="V23" s="1301"/>
      <c r="W23" s="1301"/>
      <c r="X23" s="1301"/>
      <c r="Y23" s="1301"/>
      <c r="Z23" s="1301"/>
      <c r="AA23" s="1301" t="s">
        <v>573</v>
      </c>
      <c r="AB23" s="1301"/>
      <c r="AC23" s="1301"/>
      <c r="AD23" s="1301"/>
      <c r="AE23" s="1301"/>
      <c r="AF23" s="1301"/>
      <c r="AG23" s="1301"/>
      <c r="AH23" s="1301"/>
      <c r="AI23" s="1302"/>
      <c r="AN23" s="83" t="s">
        <v>105</v>
      </c>
      <c r="AO23" s="83" t="b">
        <f>AND(AP23:AU23)</f>
        <v>1</v>
      </c>
      <c r="AP23" s="83" t="b">
        <f>AND(LEN(R23)&gt;=3,LEN(R23)&lt;=5)</f>
        <v>1</v>
      </c>
      <c r="AQ23" s="83" t="b">
        <f t="shared" si="0"/>
        <v>1</v>
      </c>
      <c r="AR23" s="83" t="b">
        <f t="shared" si="0"/>
        <v>1</v>
      </c>
      <c r="AS23" s="83" t="b">
        <f t="shared" si="0"/>
        <v>1</v>
      </c>
      <c r="AT23" s="83" t="b">
        <f t="shared" si="0"/>
        <v>1</v>
      </c>
      <c r="AU23" s="83" t="b">
        <f t="shared" si="0"/>
        <v>1</v>
      </c>
      <c r="AV23" s="83" t="str">
        <f>LEFT(R23,1)</f>
        <v>t</v>
      </c>
      <c r="AW23" s="83" t="str">
        <f>RIGHT(LEFT(R23,2),1)</f>
        <v>s</v>
      </c>
      <c r="AX23" s="83" t="str">
        <f>RIGHT(LEFT(R23,3),1)</f>
        <v>b</v>
      </c>
      <c r="AY23" s="83" t="str">
        <f>RIGHT(LEFT(R23,4),1)</f>
        <v>b</v>
      </c>
      <c r="AZ23" s="83" t="str">
        <f>RIGHT(LEFT(R23,5),1)</f>
        <v>b</v>
      </c>
    </row>
    <row r="24" spans="2:54" s="81" customFormat="1" ht="12" customHeight="1">
      <c r="B24" s="85" t="s">
        <v>110</v>
      </c>
      <c r="C24" s="793" t="s">
        <v>106</v>
      </c>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N24" s="83" t="s">
        <v>107</v>
      </c>
      <c r="AO24" s="83" t="b">
        <f>AND(AP24:AU24)</f>
        <v>1</v>
      </c>
      <c r="AP24" s="83" t="b">
        <f>AND(LEN(AA23)&gt;=3,LEN(AA23)&lt;=5)</f>
        <v>1</v>
      </c>
      <c r="AQ24" s="83" t="b">
        <f t="shared" si="0"/>
        <v>1</v>
      </c>
      <c r="AR24" s="83" t="b">
        <f t="shared" si="0"/>
        <v>1</v>
      </c>
      <c r="AS24" s="83" t="b">
        <f t="shared" si="0"/>
        <v>1</v>
      </c>
      <c r="AT24" s="83" t="b">
        <f t="shared" si="0"/>
        <v>1</v>
      </c>
      <c r="AU24" s="83" t="b">
        <f t="shared" si="0"/>
        <v>1</v>
      </c>
      <c r="AV24" s="83" t="str">
        <f>LEFT(AA23,1)</f>
        <v>t</v>
      </c>
      <c r="AW24" s="83" t="str">
        <f>RIGHT(LEFT(AA23,2),1)</f>
        <v>s</v>
      </c>
      <c r="AX24" s="83" t="str">
        <f>RIGHT(LEFT(AA23,3),1)</f>
        <v>c</v>
      </c>
      <c r="AY24" s="83" t="str">
        <f>RIGHT(LEFT(AA23,4),1)</f>
        <v>c</v>
      </c>
      <c r="AZ24" s="83" t="str">
        <f>RIGHT(LEFT(AA23,5),1)</f>
        <v>c</v>
      </c>
    </row>
    <row r="25" spans="2:54" s="81" customFormat="1" ht="12" customHeight="1">
      <c r="B25" s="16"/>
      <c r="C25" s="793" t="s">
        <v>555</v>
      </c>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Q25" s="82"/>
      <c r="AR25" s="82"/>
      <c r="AS25" s="82"/>
      <c r="AT25" s="82"/>
      <c r="AU25" s="82"/>
    </row>
    <row r="26" spans="2:54" s="5" customFormat="1" ht="18" customHeight="1" thickBot="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7"/>
      <c r="AL26" s="87"/>
      <c r="AM26" s="6"/>
      <c r="AN26" s="6"/>
      <c r="AO26" s="6"/>
      <c r="AP26" s="6"/>
      <c r="AQ26" s="6"/>
      <c r="AR26" s="6"/>
      <c r="AS26" s="6"/>
      <c r="AT26" s="6"/>
      <c r="AU26" s="6"/>
      <c r="BA26" s="24"/>
    </row>
    <row r="27" spans="2:54" s="5" customFormat="1" ht="24.75" customHeight="1" thickBot="1">
      <c r="B27" s="88" t="s">
        <v>108</v>
      </c>
      <c r="C27" s="1055" t="s">
        <v>109</v>
      </c>
      <c r="D27" s="1056"/>
      <c r="E27" s="1056"/>
      <c r="F27" s="1056"/>
      <c r="G27" s="1056"/>
      <c r="H27" s="1057"/>
      <c r="I27" s="1299" t="s">
        <v>577</v>
      </c>
      <c r="J27" s="1299"/>
      <c r="K27" s="1299"/>
      <c r="L27" s="1299"/>
      <c r="M27" s="1299"/>
      <c r="N27" s="1299"/>
      <c r="O27" s="1299"/>
      <c r="P27" s="1299"/>
      <c r="Q27" s="1299"/>
      <c r="R27" s="1299"/>
      <c r="S27" s="1299"/>
      <c r="T27" s="1299"/>
      <c r="U27" s="1299"/>
      <c r="V27" s="1299"/>
      <c r="W27" s="1300"/>
      <c r="X27" s="86"/>
      <c r="Y27" s="86"/>
      <c r="Z27" s="86"/>
      <c r="AA27" s="86"/>
      <c r="AB27" s="86"/>
      <c r="AC27" s="86"/>
      <c r="AD27" s="86"/>
      <c r="AE27" s="86"/>
      <c r="AF27" s="86"/>
      <c r="AG27" s="86"/>
      <c r="AH27" s="86"/>
      <c r="AI27" s="86"/>
      <c r="AJ27" s="86"/>
      <c r="AK27" s="86"/>
      <c r="AL27" s="87"/>
      <c r="AM27" s="87"/>
      <c r="AN27" s="6"/>
      <c r="AO27" s="6"/>
      <c r="AP27" s="6"/>
      <c r="AQ27" s="6"/>
      <c r="AR27" s="6"/>
      <c r="AS27" s="6"/>
      <c r="AT27" s="6"/>
      <c r="AU27" s="6"/>
      <c r="AV27" s="6"/>
      <c r="BB27" s="24"/>
    </row>
    <row r="28" spans="2:54" s="5" customFormat="1" ht="9.75" customHeight="1" thickBot="1">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7"/>
      <c r="AL28" s="87"/>
      <c r="AM28" s="6"/>
      <c r="AN28" s="6"/>
      <c r="AO28" s="6"/>
      <c r="AP28" s="6"/>
      <c r="AQ28" s="6"/>
      <c r="AR28" s="6"/>
      <c r="AS28" s="6"/>
      <c r="AT28" s="6"/>
      <c r="AU28" s="6"/>
      <c r="BA28" s="24"/>
    </row>
    <row r="29" spans="2:54" s="5" customFormat="1" ht="19.5" customHeight="1">
      <c r="B29" s="840" t="s">
        <v>111</v>
      </c>
      <c r="C29" s="911" t="str">
        <f>IF(I10="■","登録済みの"&amp;CHAR(10),"")&amp;"VPN認証方式"&amp;CHAR(10)&amp;"(※2)"</f>
        <v>VPN認証方式
(※2)</v>
      </c>
      <c r="D29" s="697"/>
      <c r="E29" s="697"/>
      <c r="F29" s="697"/>
      <c r="G29" s="697"/>
      <c r="H29" s="698"/>
      <c r="I29" s="89" t="s">
        <v>4</v>
      </c>
      <c r="J29" s="900" t="s">
        <v>113</v>
      </c>
      <c r="K29" s="900"/>
      <c r="L29" s="900"/>
      <c r="M29" s="900"/>
      <c r="N29" s="900"/>
      <c r="O29" s="900"/>
      <c r="P29" s="900"/>
      <c r="Q29" s="900"/>
      <c r="R29" s="901"/>
      <c r="S29" s="861" t="s">
        <v>116</v>
      </c>
      <c r="T29" s="862"/>
      <c r="U29" s="862"/>
      <c r="V29" s="862"/>
      <c r="W29" s="863"/>
      <c r="X29" s="86"/>
      <c r="Y29" s="86"/>
      <c r="Z29" s="86"/>
      <c r="AA29" s="86"/>
      <c r="AB29" s="86"/>
      <c r="AC29" s="86"/>
      <c r="AD29" s="86"/>
      <c r="AE29" s="86"/>
      <c r="AF29" s="86"/>
      <c r="AG29" s="86"/>
      <c r="AH29" s="86"/>
      <c r="AI29" s="86"/>
      <c r="AJ29" s="86"/>
      <c r="AK29" s="87"/>
      <c r="AL29" s="87"/>
      <c r="AM29" s="6"/>
      <c r="AN29" s="6" t="s">
        <v>112</v>
      </c>
      <c r="AO29" s="6" t="str">
        <f>IF(COUNTIF(I30:I31,"■")=0,"■","")</f>
        <v/>
      </c>
      <c r="AP29" s="6"/>
      <c r="AQ29" s="6"/>
      <c r="AR29" s="6"/>
      <c r="AS29" s="6"/>
      <c r="AT29" s="6"/>
      <c r="AU29" s="6"/>
      <c r="BA29" s="24"/>
    </row>
    <row r="30" spans="2:54" s="5" customFormat="1" ht="19.5" customHeight="1">
      <c r="B30" s="841"/>
      <c r="C30" s="912"/>
      <c r="D30" s="913"/>
      <c r="E30" s="913"/>
      <c r="F30" s="913"/>
      <c r="G30" s="913"/>
      <c r="H30" s="701"/>
      <c r="I30" s="125" t="s">
        <v>76</v>
      </c>
      <c r="J30" s="866" t="s">
        <v>114</v>
      </c>
      <c r="K30" s="866"/>
      <c r="L30" s="866"/>
      <c r="M30" s="866"/>
      <c r="N30" s="866"/>
      <c r="O30" s="866"/>
      <c r="P30" s="866"/>
      <c r="Q30" s="866"/>
      <c r="R30" s="867"/>
      <c r="S30" s="1015" t="s">
        <v>117</v>
      </c>
      <c r="T30" s="1016"/>
      <c r="U30" s="1016"/>
      <c r="V30" s="1016"/>
      <c r="W30" s="1017"/>
      <c r="X30" s="86"/>
      <c r="Y30" s="86"/>
      <c r="Z30" s="86"/>
      <c r="AA30" s="86"/>
      <c r="AB30" s="86"/>
      <c r="AC30" s="86"/>
      <c r="AD30" s="86"/>
      <c r="AE30" s="86"/>
      <c r="AF30" s="86"/>
      <c r="AG30" s="86"/>
      <c r="AH30" s="86"/>
      <c r="AI30" s="86"/>
      <c r="AJ30" s="86"/>
      <c r="AK30" s="87"/>
      <c r="AL30" s="87"/>
      <c r="AM30" s="6"/>
      <c r="AN30" s="6" t="s">
        <v>112</v>
      </c>
      <c r="AO30" s="6" t="str">
        <f>IF(OR(I29="■",I31="■"),"","■")</f>
        <v>■</v>
      </c>
      <c r="AP30" s="6"/>
      <c r="AQ30" s="6"/>
      <c r="AR30" s="6"/>
      <c r="AS30" s="6"/>
      <c r="AT30" s="6"/>
      <c r="AU30" s="6"/>
      <c r="BA30" s="24"/>
    </row>
    <row r="31" spans="2:54" s="5" customFormat="1" ht="19.5" customHeight="1" thickBot="1">
      <c r="B31" s="842"/>
      <c r="C31" s="914"/>
      <c r="D31" s="703"/>
      <c r="E31" s="703"/>
      <c r="F31" s="703"/>
      <c r="G31" s="703"/>
      <c r="H31" s="704"/>
      <c r="I31" s="91" t="s">
        <v>4</v>
      </c>
      <c r="J31" s="864" t="s">
        <v>115</v>
      </c>
      <c r="K31" s="864"/>
      <c r="L31" s="864"/>
      <c r="M31" s="864"/>
      <c r="N31" s="864"/>
      <c r="O31" s="864"/>
      <c r="P31" s="864"/>
      <c r="Q31" s="864"/>
      <c r="R31" s="865"/>
      <c r="S31" s="1018"/>
      <c r="T31" s="1019"/>
      <c r="U31" s="1019"/>
      <c r="V31" s="1019"/>
      <c r="W31" s="1020"/>
      <c r="X31" s="86"/>
      <c r="Y31" s="86"/>
      <c r="Z31" s="86"/>
      <c r="AA31" s="86"/>
      <c r="AB31" s="86"/>
      <c r="AC31" s="86"/>
      <c r="AD31" s="86"/>
      <c r="AE31" s="86"/>
      <c r="AF31" s="86"/>
      <c r="AG31" s="86"/>
      <c r="AH31" s="86"/>
      <c r="AI31" s="86"/>
      <c r="AJ31" s="86"/>
      <c r="AK31" s="87"/>
      <c r="AL31" s="87"/>
      <c r="AM31" s="6"/>
      <c r="AN31" s="6" t="s">
        <v>112</v>
      </c>
      <c r="AO31" s="6" t="str">
        <f>IF(COUNTIF(I29:I30,"■")=0,"■","")</f>
        <v/>
      </c>
      <c r="AP31" s="6"/>
      <c r="AQ31" s="6"/>
      <c r="AR31" s="6"/>
      <c r="AS31" s="6"/>
      <c r="AT31" s="6"/>
      <c r="AU31" s="6"/>
      <c r="BA31" s="24"/>
    </row>
    <row r="32" spans="2:54" s="81" customFormat="1" ht="12" customHeight="1">
      <c r="B32" s="85" t="s">
        <v>118</v>
      </c>
      <c r="C32" s="793" t="s">
        <v>119</v>
      </c>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N32" s="83"/>
      <c r="AO32" s="83"/>
      <c r="AP32" s="83"/>
      <c r="AQ32" s="83"/>
      <c r="AR32" s="83"/>
      <c r="AS32" s="83"/>
      <c r="AT32" s="83"/>
      <c r="AU32" s="83"/>
      <c r="AV32" s="83"/>
      <c r="AW32" s="83"/>
      <c r="AX32" s="83"/>
      <c r="AY32" s="83"/>
      <c r="AZ32" s="83"/>
    </row>
    <row r="33" spans="2:54" s="5" customFormat="1" ht="9.75" customHeight="1" thickBot="1">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7"/>
      <c r="AL33" s="87"/>
      <c r="AM33" s="6"/>
      <c r="AN33" s="6"/>
      <c r="AO33" s="6"/>
      <c r="AP33" s="6"/>
      <c r="AQ33" s="6"/>
      <c r="AR33" s="6"/>
      <c r="AS33" s="6"/>
      <c r="AT33" s="6"/>
      <c r="AU33" s="6"/>
      <c r="BA33" s="24"/>
    </row>
    <row r="34" spans="2:54" s="5" customFormat="1" ht="18" customHeight="1">
      <c r="B34" s="905" t="s">
        <v>120</v>
      </c>
      <c r="C34" s="902" t="s">
        <v>123</v>
      </c>
      <c r="D34" s="902"/>
      <c r="E34" s="902"/>
      <c r="F34" s="902"/>
      <c r="G34" s="902"/>
      <c r="H34" s="902"/>
      <c r="I34" s="887" t="s">
        <v>189</v>
      </c>
      <c r="J34" s="887"/>
      <c r="K34" s="887"/>
      <c r="L34" s="887"/>
      <c r="M34" s="887"/>
      <c r="N34" s="887"/>
      <c r="O34" s="887"/>
      <c r="P34" s="887"/>
      <c r="Q34" s="887"/>
      <c r="R34" s="887"/>
      <c r="S34" s="887"/>
      <c r="T34" s="887"/>
      <c r="U34" s="887"/>
      <c r="V34" s="887"/>
      <c r="W34" s="887"/>
      <c r="X34" s="887"/>
      <c r="Y34" s="887"/>
      <c r="Z34" s="887"/>
      <c r="AA34" s="887"/>
      <c r="AB34" s="887"/>
      <c r="AC34" s="888"/>
      <c r="AD34" s="86"/>
      <c r="AE34" s="86"/>
      <c r="AF34" s="86"/>
      <c r="AG34" s="86"/>
      <c r="AH34" s="86"/>
      <c r="AI34" s="86"/>
      <c r="AJ34" s="86"/>
      <c r="AK34" s="87"/>
      <c r="AL34" s="87"/>
      <c r="AM34" s="6"/>
      <c r="AN34" s="6"/>
      <c r="AO34" s="6"/>
      <c r="AP34" s="6"/>
      <c r="AQ34" s="6"/>
      <c r="AR34" s="6"/>
      <c r="AS34" s="6"/>
      <c r="AT34" s="6"/>
      <c r="AU34" s="6"/>
      <c r="BA34" s="24"/>
    </row>
    <row r="35" spans="2:54" s="5" customFormat="1" ht="19.5" customHeight="1">
      <c r="B35" s="906"/>
      <c r="C35" s="903"/>
      <c r="D35" s="903"/>
      <c r="E35" s="903"/>
      <c r="F35" s="903"/>
      <c r="G35" s="903"/>
      <c r="H35" s="903"/>
      <c r="I35" s="90" t="s">
        <v>4</v>
      </c>
      <c r="J35" s="866" t="s">
        <v>121</v>
      </c>
      <c r="K35" s="866"/>
      <c r="L35" s="866"/>
      <c r="M35" s="866"/>
      <c r="N35" s="866"/>
      <c r="O35" s="866"/>
      <c r="P35" s="866"/>
      <c r="Q35" s="866"/>
      <c r="R35" s="866"/>
      <c r="S35" s="866"/>
      <c r="T35" s="866"/>
      <c r="U35" s="866"/>
      <c r="V35" s="866"/>
      <c r="W35" s="866"/>
      <c r="X35" s="866"/>
      <c r="Y35" s="866"/>
      <c r="Z35" s="866"/>
      <c r="AA35" s="866"/>
      <c r="AB35" s="866"/>
      <c r="AC35" s="909"/>
      <c r="AD35" s="86"/>
      <c r="AE35" s="86"/>
      <c r="AF35" s="86"/>
      <c r="AG35" s="86"/>
      <c r="AH35" s="86"/>
      <c r="AI35" s="86"/>
      <c r="AJ35" s="86"/>
      <c r="AK35" s="86"/>
      <c r="AL35" s="87"/>
      <c r="AM35" s="87"/>
      <c r="AN35" s="6"/>
      <c r="AO35" s="6"/>
      <c r="AP35" s="6"/>
      <c r="AQ35" s="6"/>
      <c r="AR35" s="6"/>
      <c r="AS35" s="6"/>
      <c r="AT35" s="6"/>
      <c r="AU35" s="6"/>
      <c r="AV35" s="6"/>
      <c r="BB35" s="24"/>
    </row>
    <row r="36" spans="2:54" s="5" customFormat="1" ht="19.5" customHeight="1" thickBot="1">
      <c r="B36" s="907"/>
      <c r="C36" s="904"/>
      <c r="D36" s="904"/>
      <c r="E36" s="904"/>
      <c r="F36" s="904"/>
      <c r="G36" s="904"/>
      <c r="H36" s="904"/>
      <c r="I36" s="91" t="s">
        <v>4</v>
      </c>
      <c r="J36" s="864" t="s">
        <v>122</v>
      </c>
      <c r="K36" s="864"/>
      <c r="L36" s="864"/>
      <c r="M36" s="864"/>
      <c r="N36" s="864"/>
      <c r="O36" s="864"/>
      <c r="P36" s="864"/>
      <c r="Q36" s="864"/>
      <c r="R36" s="864"/>
      <c r="S36" s="864"/>
      <c r="T36" s="864"/>
      <c r="U36" s="864"/>
      <c r="V36" s="864"/>
      <c r="W36" s="864"/>
      <c r="X36" s="864"/>
      <c r="Y36" s="864"/>
      <c r="Z36" s="864"/>
      <c r="AA36" s="864"/>
      <c r="AB36" s="864"/>
      <c r="AC36" s="908"/>
      <c r="AD36" s="86"/>
      <c r="AE36" s="86"/>
      <c r="AF36" s="86"/>
      <c r="AG36" s="86"/>
      <c r="AH36" s="86"/>
      <c r="AI36" s="86"/>
      <c r="AJ36" s="86"/>
      <c r="AK36" s="86"/>
      <c r="AL36" s="87"/>
      <c r="AM36" s="87"/>
      <c r="AN36" s="6"/>
      <c r="AO36" s="6"/>
      <c r="AP36" s="6"/>
      <c r="AQ36" s="6"/>
      <c r="AR36" s="6"/>
      <c r="AS36" s="6"/>
      <c r="AT36" s="6"/>
      <c r="AU36" s="6"/>
      <c r="AV36" s="6"/>
      <c r="BB36" s="24"/>
    </row>
    <row r="37" spans="2:54" s="81" customFormat="1" ht="12" customHeight="1">
      <c r="B37" s="85" t="s">
        <v>124</v>
      </c>
      <c r="C37" s="1011" t="s">
        <v>125</v>
      </c>
      <c r="D37" s="1011"/>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11"/>
      <c r="AK37" s="1011"/>
      <c r="AN37" s="83"/>
      <c r="AO37" s="83"/>
      <c r="AP37" s="83"/>
      <c r="AQ37" s="83"/>
      <c r="AR37" s="83"/>
      <c r="AS37" s="83"/>
      <c r="AT37" s="83"/>
      <c r="AU37" s="83"/>
      <c r="AV37" s="83"/>
      <c r="AW37" s="83"/>
      <c r="AX37" s="83"/>
      <c r="AY37" s="83"/>
      <c r="AZ37" s="83"/>
    </row>
    <row r="38" spans="2:54" s="5" customFormat="1" ht="9.75" customHeight="1" thickBot="1">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7"/>
      <c r="AL38" s="87"/>
      <c r="AM38" s="6"/>
      <c r="AN38" s="6"/>
      <c r="AO38" s="6"/>
      <c r="AP38" s="6"/>
      <c r="AQ38" s="6"/>
      <c r="AR38" s="6"/>
      <c r="AS38" s="6"/>
      <c r="AT38" s="6"/>
      <c r="AU38" s="6"/>
      <c r="BA38" s="24"/>
    </row>
    <row r="39" spans="2:54" s="5" customFormat="1" ht="32.25" customHeight="1">
      <c r="B39" s="905" t="s">
        <v>126</v>
      </c>
      <c r="C39" s="911" t="s">
        <v>132</v>
      </c>
      <c r="D39" s="697"/>
      <c r="E39" s="697"/>
      <c r="F39" s="697"/>
      <c r="G39" s="697"/>
      <c r="H39" s="698"/>
      <c r="I39" s="158" t="s">
        <v>134</v>
      </c>
      <c r="J39" s="917" t="s">
        <v>129</v>
      </c>
      <c r="K39" s="918"/>
      <c r="L39" s="919"/>
      <c r="M39" s="917" t="s">
        <v>130</v>
      </c>
      <c r="N39" s="918"/>
      <c r="O39" s="918"/>
      <c r="P39" s="918"/>
      <c r="Q39" s="918"/>
      <c r="R39" s="918"/>
      <c r="S39" s="918"/>
      <c r="T39" s="919"/>
      <c r="U39" s="917" t="s">
        <v>131</v>
      </c>
      <c r="V39" s="918"/>
      <c r="W39" s="918"/>
      <c r="X39" s="918"/>
      <c r="Y39" s="918"/>
      <c r="Z39" s="918"/>
      <c r="AA39" s="918"/>
      <c r="AB39" s="918"/>
      <c r="AC39" s="918"/>
      <c r="AD39" s="918"/>
      <c r="AE39" s="919"/>
      <c r="AF39" s="1012" t="s">
        <v>133</v>
      </c>
      <c r="AG39" s="1013"/>
      <c r="AH39" s="1013"/>
      <c r="AI39" s="1013"/>
      <c r="AJ39" s="1013"/>
      <c r="AK39" s="1014"/>
      <c r="AL39" s="6"/>
      <c r="AM39" s="6"/>
      <c r="AN39" s="123" t="s">
        <v>129</v>
      </c>
      <c r="AO39" s="6"/>
      <c r="AP39" s="6"/>
      <c r="AQ39" s="6"/>
      <c r="AR39" s="6"/>
      <c r="AS39" s="6"/>
      <c r="AT39" s="6"/>
      <c r="AU39" s="6"/>
      <c r="BA39" s="24"/>
    </row>
    <row r="40" spans="2:54" s="5" customFormat="1" ht="16.5" customHeight="1">
      <c r="B40" s="906"/>
      <c r="C40" s="912"/>
      <c r="D40" s="913"/>
      <c r="E40" s="913"/>
      <c r="F40" s="913"/>
      <c r="G40" s="913"/>
      <c r="H40" s="701"/>
      <c r="I40" s="915">
        <v>1</v>
      </c>
      <c r="J40" s="174" t="s">
        <v>76</v>
      </c>
      <c r="K40" s="835" t="s">
        <v>127</v>
      </c>
      <c r="L40" s="836"/>
      <c r="M40" s="1287" t="s">
        <v>227</v>
      </c>
      <c r="N40" s="1288"/>
      <c r="O40" s="1288"/>
      <c r="P40" s="1288"/>
      <c r="Q40" s="1288"/>
      <c r="R40" s="1288"/>
      <c r="S40" s="1288"/>
      <c r="T40" s="1289"/>
      <c r="U40" s="1287" t="s">
        <v>574</v>
      </c>
      <c r="V40" s="1288"/>
      <c r="W40" s="1288"/>
      <c r="X40" s="1288"/>
      <c r="Y40" s="1288"/>
      <c r="Z40" s="1288"/>
      <c r="AA40" s="1288"/>
      <c r="AB40" s="1288"/>
      <c r="AC40" s="1288"/>
      <c r="AD40" s="1288"/>
      <c r="AE40" s="1289"/>
      <c r="AF40" s="1293" t="s">
        <v>4</v>
      </c>
      <c r="AG40" s="1294"/>
      <c r="AH40" s="1294"/>
      <c r="AI40" s="1294"/>
      <c r="AJ40" s="1294"/>
      <c r="AK40" s="1295"/>
      <c r="AL40" s="6"/>
      <c r="AM40" s="6"/>
      <c r="AN40" s="6" t="s">
        <v>70</v>
      </c>
      <c r="AO40" s="6" t="str">
        <f>IF(J41="■","","■")</f>
        <v>■</v>
      </c>
      <c r="AR40" s="6"/>
      <c r="AS40" s="6"/>
      <c r="AT40" s="6"/>
      <c r="AU40" s="6"/>
      <c r="BA40" s="24"/>
    </row>
    <row r="41" spans="2:54" s="5" customFormat="1" ht="16.5" customHeight="1">
      <c r="B41" s="906"/>
      <c r="C41" s="912"/>
      <c r="D41" s="913"/>
      <c r="E41" s="913"/>
      <c r="F41" s="913"/>
      <c r="G41" s="913"/>
      <c r="H41" s="701"/>
      <c r="I41" s="916"/>
      <c r="J41" s="100" t="s">
        <v>4</v>
      </c>
      <c r="K41" s="822" t="s">
        <v>128</v>
      </c>
      <c r="L41" s="823"/>
      <c r="M41" s="1290"/>
      <c r="N41" s="1291"/>
      <c r="O41" s="1291"/>
      <c r="P41" s="1291"/>
      <c r="Q41" s="1291"/>
      <c r="R41" s="1291"/>
      <c r="S41" s="1291"/>
      <c r="T41" s="1292"/>
      <c r="U41" s="1290"/>
      <c r="V41" s="1291"/>
      <c r="W41" s="1291"/>
      <c r="X41" s="1291"/>
      <c r="Y41" s="1291"/>
      <c r="Z41" s="1291"/>
      <c r="AA41" s="1291"/>
      <c r="AB41" s="1291"/>
      <c r="AC41" s="1291"/>
      <c r="AD41" s="1291"/>
      <c r="AE41" s="1292"/>
      <c r="AF41" s="1296"/>
      <c r="AG41" s="1297"/>
      <c r="AH41" s="1297"/>
      <c r="AI41" s="1297"/>
      <c r="AJ41" s="1297"/>
      <c r="AK41" s="1298"/>
      <c r="AL41" s="6"/>
      <c r="AM41" s="6"/>
      <c r="AN41" s="6" t="s">
        <v>70</v>
      </c>
      <c r="AO41" s="6" t="str">
        <f>IF(J40="■","","■")</f>
        <v/>
      </c>
      <c r="AR41" s="6"/>
      <c r="AS41" s="6"/>
      <c r="AT41" s="6"/>
      <c r="AU41" s="6"/>
      <c r="BA41" s="24"/>
    </row>
    <row r="42" spans="2:54" s="5" customFormat="1" ht="16.5" customHeight="1">
      <c r="B42" s="906"/>
      <c r="C42" s="912"/>
      <c r="D42" s="913"/>
      <c r="E42" s="913"/>
      <c r="F42" s="913"/>
      <c r="G42" s="913"/>
      <c r="H42" s="701"/>
      <c r="I42" s="915">
        <v>2</v>
      </c>
      <c r="J42" s="160" t="s">
        <v>4</v>
      </c>
      <c r="K42" s="835" t="s">
        <v>127</v>
      </c>
      <c r="L42" s="836"/>
      <c r="M42" s="889"/>
      <c r="N42" s="890"/>
      <c r="O42" s="890"/>
      <c r="P42" s="890"/>
      <c r="Q42" s="890"/>
      <c r="R42" s="890"/>
      <c r="S42" s="890"/>
      <c r="T42" s="891"/>
      <c r="U42" s="889"/>
      <c r="V42" s="890"/>
      <c r="W42" s="890"/>
      <c r="X42" s="890"/>
      <c r="Y42" s="890"/>
      <c r="Z42" s="890"/>
      <c r="AA42" s="890"/>
      <c r="AB42" s="890"/>
      <c r="AC42" s="890"/>
      <c r="AD42" s="890"/>
      <c r="AE42" s="891"/>
      <c r="AF42" s="852" t="s">
        <v>4</v>
      </c>
      <c r="AG42" s="853"/>
      <c r="AH42" s="853"/>
      <c r="AI42" s="853"/>
      <c r="AJ42" s="853"/>
      <c r="AK42" s="854"/>
      <c r="AL42" s="6"/>
      <c r="AM42" s="6"/>
      <c r="AN42" s="6" t="s">
        <v>70</v>
      </c>
      <c r="AO42" s="6" t="str">
        <f>IF(J43="■","","■")</f>
        <v>■</v>
      </c>
      <c r="AR42" s="6"/>
      <c r="AS42" s="6"/>
      <c r="AT42" s="6"/>
      <c r="AU42" s="6"/>
      <c r="BA42" s="24"/>
    </row>
    <row r="43" spans="2:54" s="5" customFormat="1" ht="16.5" customHeight="1">
      <c r="B43" s="910"/>
      <c r="C43" s="912"/>
      <c r="D43" s="913"/>
      <c r="E43" s="913"/>
      <c r="F43" s="913"/>
      <c r="G43" s="913"/>
      <c r="H43" s="701"/>
      <c r="I43" s="916"/>
      <c r="J43" s="100" t="s">
        <v>4</v>
      </c>
      <c r="K43" s="822" t="s">
        <v>128</v>
      </c>
      <c r="L43" s="823"/>
      <c r="M43" s="895"/>
      <c r="N43" s="896"/>
      <c r="O43" s="896"/>
      <c r="P43" s="896"/>
      <c r="Q43" s="896"/>
      <c r="R43" s="896"/>
      <c r="S43" s="896"/>
      <c r="T43" s="897"/>
      <c r="U43" s="895"/>
      <c r="V43" s="896"/>
      <c r="W43" s="896"/>
      <c r="X43" s="896"/>
      <c r="Y43" s="896"/>
      <c r="Z43" s="896"/>
      <c r="AA43" s="896"/>
      <c r="AB43" s="896"/>
      <c r="AC43" s="896"/>
      <c r="AD43" s="896"/>
      <c r="AE43" s="897"/>
      <c r="AF43" s="855"/>
      <c r="AG43" s="856"/>
      <c r="AH43" s="856"/>
      <c r="AI43" s="856"/>
      <c r="AJ43" s="856"/>
      <c r="AK43" s="857"/>
      <c r="AL43" s="6"/>
      <c r="AM43" s="6"/>
      <c r="AN43" s="6" t="s">
        <v>70</v>
      </c>
      <c r="AO43" s="6" t="str">
        <f>IF(J42="■","","■")</f>
        <v>■</v>
      </c>
      <c r="AR43" s="6"/>
      <c r="AS43" s="6"/>
      <c r="AT43" s="6"/>
      <c r="AU43" s="6"/>
      <c r="BA43" s="24"/>
    </row>
    <row r="44" spans="2:54" s="5" customFormat="1" ht="16.5" customHeight="1">
      <c r="B44" s="910"/>
      <c r="C44" s="912"/>
      <c r="D44" s="913"/>
      <c r="E44" s="913"/>
      <c r="F44" s="913"/>
      <c r="G44" s="913"/>
      <c r="H44" s="701"/>
      <c r="I44" s="915">
        <v>3</v>
      </c>
      <c r="J44" s="160" t="s">
        <v>4</v>
      </c>
      <c r="K44" s="835" t="s">
        <v>127</v>
      </c>
      <c r="L44" s="836"/>
      <c r="M44" s="889"/>
      <c r="N44" s="890"/>
      <c r="O44" s="890"/>
      <c r="P44" s="890"/>
      <c r="Q44" s="890"/>
      <c r="R44" s="890"/>
      <c r="S44" s="890"/>
      <c r="T44" s="891"/>
      <c r="U44" s="889"/>
      <c r="V44" s="890"/>
      <c r="W44" s="890"/>
      <c r="X44" s="890"/>
      <c r="Y44" s="890"/>
      <c r="Z44" s="890"/>
      <c r="AA44" s="890"/>
      <c r="AB44" s="890"/>
      <c r="AC44" s="890"/>
      <c r="AD44" s="890"/>
      <c r="AE44" s="891"/>
      <c r="AF44" s="852" t="s">
        <v>4</v>
      </c>
      <c r="AG44" s="853"/>
      <c r="AH44" s="853"/>
      <c r="AI44" s="853"/>
      <c r="AJ44" s="853"/>
      <c r="AK44" s="854"/>
      <c r="AL44" s="6"/>
      <c r="AM44" s="6"/>
      <c r="AN44" s="6" t="s">
        <v>70</v>
      </c>
      <c r="AO44" s="6" t="str">
        <f>IF(J45="■","","■")</f>
        <v>■</v>
      </c>
      <c r="AR44" s="6"/>
      <c r="AS44" s="6"/>
      <c r="AT44" s="6"/>
      <c r="AU44" s="6"/>
      <c r="BA44" s="24"/>
    </row>
    <row r="45" spans="2:54" s="5" customFormat="1" ht="16.5" customHeight="1" thickBot="1">
      <c r="B45" s="907"/>
      <c r="C45" s="914"/>
      <c r="D45" s="703"/>
      <c r="E45" s="703"/>
      <c r="F45" s="703"/>
      <c r="G45" s="703"/>
      <c r="H45" s="704"/>
      <c r="I45" s="920"/>
      <c r="J45" s="166" t="s">
        <v>4</v>
      </c>
      <c r="K45" s="850" t="s">
        <v>128</v>
      </c>
      <c r="L45" s="851"/>
      <c r="M45" s="892"/>
      <c r="N45" s="893"/>
      <c r="O45" s="893"/>
      <c r="P45" s="893"/>
      <c r="Q45" s="893"/>
      <c r="R45" s="893"/>
      <c r="S45" s="893"/>
      <c r="T45" s="894"/>
      <c r="U45" s="892"/>
      <c r="V45" s="893"/>
      <c r="W45" s="893"/>
      <c r="X45" s="893"/>
      <c r="Y45" s="893"/>
      <c r="Z45" s="893"/>
      <c r="AA45" s="893"/>
      <c r="AB45" s="893"/>
      <c r="AC45" s="893"/>
      <c r="AD45" s="893"/>
      <c r="AE45" s="894"/>
      <c r="AF45" s="858"/>
      <c r="AG45" s="859"/>
      <c r="AH45" s="859"/>
      <c r="AI45" s="859"/>
      <c r="AJ45" s="859"/>
      <c r="AK45" s="860"/>
      <c r="AL45" s="6"/>
      <c r="AM45" s="6"/>
      <c r="AN45" s="6" t="s">
        <v>70</v>
      </c>
      <c r="AO45" s="6" t="str">
        <f>IF(J44="■","","■")</f>
        <v>■</v>
      </c>
      <c r="AR45" s="6"/>
      <c r="AS45" s="6"/>
      <c r="AT45" s="6"/>
      <c r="AU45" s="6"/>
      <c r="BA45" s="24"/>
    </row>
    <row r="46" spans="2:54" s="81" customFormat="1" ht="12" customHeight="1">
      <c r="B46" s="85" t="s">
        <v>136</v>
      </c>
      <c r="C46" s="793" t="s">
        <v>135</v>
      </c>
      <c r="D46" s="793"/>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N46" s="83"/>
      <c r="AO46" s="83"/>
      <c r="AP46" s="83"/>
      <c r="AQ46" s="83"/>
      <c r="AR46" s="83"/>
      <c r="AS46" s="83"/>
      <c r="AT46" s="83"/>
      <c r="AU46" s="83"/>
      <c r="AV46" s="83"/>
      <c r="AW46" s="83"/>
      <c r="AX46" s="83"/>
      <c r="AY46" s="83"/>
      <c r="AZ46" s="83"/>
    </row>
    <row r="47" spans="2:54" s="81" customFormat="1" ht="12" customHeight="1">
      <c r="B47" s="85" t="s">
        <v>137</v>
      </c>
      <c r="C47" s="793" t="s">
        <v>139</v>
      </c>
      <c r="D47" s="793"/>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N47" s="83"/>
      <c r="AO47" s="83"/>
      <c r="AP47" s="83"/>
      <c r="AQ47" s="83"/>
      <c r="AR47" s="83"/>
      <c r="AS47" s="83"/>
      <c r="AT47" s="83"/>
      <c r="AU47" s="83"/>
      <c r="AV47" s="83"/>
      <c r="AW47" s="83"/>
      <c r="AX47" s="83"/>
      <c r="AY47" s="83"/>
      <c r="AZ47" s="83"/>
    </row>
    <row r="48" spans="2:54" s="81" customFormat="1" ht="12" customHeight="1">
      <c r="B48" s="85" t="s">
        <v>138</v>
      </c>
      <c r="C48" s="793" t="s">
        <v>140</v>
      </c>
      <c r="D48" s="793"/>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N48" s="83"/>
      <c r="AO48" s="83"/>
      <c r="AP48" s="83"/>
      <c r="AQ48" s="83"/>
      <c r="AR48" s="83"/>
      <c r="AS48" s="83"/>
      <c r="AT48" s="83"/>
      <c r="AU48" s="83"/>
      <c r="AV48" s="83"/>
      <c r="AW48" s="83"/>
      <c r="AX48" s="83"/>
      <c r="AY48" s="83"/>
      <c r="AZ48" s="83"/>
    </row>
    <row r="49" spans="2:53" s="5" customFormat="1" ht="9.75" customHeight="1" thickBot="1">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6"/>
      <c r="AL49" s="6"/>
      <c r="AM49" s="6"/>
      <c r="AN49" s="6"/>
      <c r="AO49" s="6"/>
      <c r="AP49" s="6"/>
      <c r="AQ49" s="6"/>
      <c r="AR49" s="6"/>
      <c r="AS49" s="6"/>
      <c r="AT49" s="6"/>
      <c r="AU49" s="6"/>
      <c r="BA49" s="24"/>
    </row>
    <row r="50" spans="2:53" s="5" customFormat="1" ht="18" customHeight="1">
      <c r="B50" s="875" t="s">
        <v>142</v>
      </c>
      <c r="C50" s="878" t="s">
        <v>149</v>
      </c>
      <c r="D50" s="879"/>
      <c r="E50" s="879"/>
      <c r="F50" s="879"/>
      <c r="G50" s="879"/>
      <c r="H50" s="880"/>
      <c r="I50" s="159" t="s">
        <v>134</v>
      </c>
      <c r="J50" s="898" t="s">
        <v>129</v>
      </c>
      <c r="K50" s="898"/>
      <c r="L50" s="898"/>
      <c r="M50" s="898" t="s">
        <v>144</v>
      </c>
      <c r="N50" s="898"/>
      <c r="O50" s="898"/>
      <c r="P50" s="898"/>
      <c r="Q50" s="898"/>
      <c r="R50" s="898"/>
      <c r="S50" s="898" t="s">
        <v>150</v>
      </c>
      <c r="T50" s="898"/>
      <c r="U50" s="898"/>
      <c r="V50" s="898"/>
      <c r="W50" s="898"/>
      <c r="X50" s="898"/>
      <c r="Y50" s="898" t="s">
        <v>151</v>
      </c>
      <c r="Z50" s="898"/>
      <c r="AA50" s="898"/>
      <c r="AB50" s="898"/>
      <c r="AC50" s="898"/>
      <c r="AD50" s="898" t="s">
        <v>152</v>
      </c>
      <c r="AE50" s="898"/>
      <c r="AF50" s="898"/>
      <c r="AG50" s="898"/>
      <c r="AH50" s="898"/>
      <c r="AI50" s="898"/>
      <c r="AJ50" s="898"/>
      <c r="AK50" s="899"/>
      <c r="AL50" s="6"/>
      <c r="AM50" s="6"/>
      <c r="AN50" s="6" t="s">
        <v>129</v>
      </c>
      <c r="AO50" s="6"/>
      <c r="AP50" s="6" t="s">
        <v>188</v>
      </c>
      <c r="AQ50" s="6"/>
      <c r="AR50" s="6"/>
      <c r="AX50" s="24"/>
    </row>
    <row r="51" spans="2:53" s="5" customFormat="1" ht="16.5" customHeight="1">
      <c r="B51" s="876"/>
      <c r="C51" s="881"/>
      <c r="D51" s="882"/>
      <c r="E51" s="882"/>
      <c r="F51" s="882"/>
      <c r="G51" s="882"/>
      <c r="H51" s="883"/>
      <c r="I51" s="873">
        <v>1</v>
      </c>
      <c r="J51" s="171" t="s">
        <v>76</v>
      </c>
      <c r="K51" s="835" t="s">
        <v>127</v>
      </c>
      <c r="L51" s="836"/>
      <c r="M51" s="162" t="s">
        <v>4</v>
      </c>
      <c r="N51" s="835" t="s">
        <v>145</v>
      </c>
      <c r="O51" s="835"/>
      <c r="P51" s="172" t="s">
        <v>76</v>
      </c>
      <c r="Q51" s="835" t="s">
        <v>146</v>
      </c>
      <c r="R51" s="836"/>
      <c r="S51" s="1284" t="s">
        <v>181</v>
      </c>
      <c r="T51" s="1284"/>
      <c r="U51" s="1284"/>
      <c r="V51" s="1284"/>
      <c r="W51" s="1284"/>
      <c r="X51" s="1284"/>
      <c r="Y51" s="1285" t="s">
        <v>228</v>
      </c>
      <c r="Z51" s="1285"/>
      <c r="AA51" s="1285"/>
      <c r="AB51" s="1285"/>
      <c r="AC51" s="1285"/>
      <c r="AD51" s="1284" t="s">
        <v>182</v>
      </c>
      <c r="AE51" s="1284"/>
      <c r="AF51" s="1284"/>
      <c r="AG51" s="1284"/>
      <c r="AH51" s="1284"/>
      <c r="AI51" s="1284"/>
      <c r="AJ51" s="1284"/>
      <c r="AK51" s="1286"/>
      <c r="AL51" s="6"/>
      <c r="AM51" s="6"/>
      <c r="AN51" s="6" t="s">
        <v>112</v>
      </c>
      <c r="AO51" s="6" t="str">
        <f>IF(J52="■","","■")</f>
        <v>■</v>
      </c>
      <c r="AP51" s="6" t="s">
        <v>112</v>
      </c>
      <c r="AQ51" s="6" t="str">
        <f>IF(OR(P51="■",M52="■",P52="■"),"","■")</f>
        <v/>
      </c>
      <c r="AR51" s="6" t="s">
        <v>112</v>
      </c>
      <c r="AS51" s="6" t="str">
        <f>IF(OR(M51="■",M52="■",P52="■"),"","■")</f>
        <v>■</v>
      </c>
      <c r="AT51" s="6"/>
      <c r="AU51" s="6"/>
      <c r="BA51" s="24"/>
    </row>
    <row r="52" spans="2:53" s="5" customFormat="1" ht="16.5" customHeight="1">
      <c r="B52" s="876"/>
      <c r="C52" s="881"/>
      <c r="D52" s="882"/>
      <c r="E52" s="882"/>
      <c r="F52" s="882"/>
      <c r="G52" s="882"/>
      <c r="H52" s="883"/>
      <c r="I52" s="838"/>
      <c r="J52" s="164" t="s">
        <v>4</v>
      </c>
      <c r="K52" s="822" t="s">
        <v>128</v>
      </c>
      <c r="L52" s="823"/>
      <c r="M52" s="164" t="s">
        <v>112</v>
      </c>
      <c r="N52" s="822" t="s">
        <v>147</v>
      </c>
      <c r="O52" s="824"/>
      <c r="P52" s="165" t="s">
        <v>4</v>
      </c>
      <c r="Q52" s="822" t="s">
        <v>148</v>
      </c>
      <c r="R52" s="825"/>
      <c r="S52" s="1284"/>
      <c r="T52" s="1284"/>
      <c r="U52" s="1284"/>
      <c r="V52" s="1284"/>
      <c r="W52" s="1284"/>
      <c r="X52" s="1284"/>
      <c r="Y52" s="1285"/>
      <c r="Z52" s="1285"/>
      <c r="AA52" s="1285"/>
      <c r="AB52" s="1285"/>
      <c r="AC52" s="1285"/>
      <c r="AD52" s="1284"/>
      <c r="AE52" s="1284"/>
      <c r="AF52" s="1284"/>
      <c r="AG52" s="1284"/>
      <c r="AH52" s="1284"/>
      <c r="AI52" s="1284"/>
      <c r="AJ52" s="1284"/>
      <c r="AK52" s="1286"/>
      <c r="AL52" s="6"/>
      <c r="AM52" s="6"/>
      <c r="AN52" s="6" t="s">
        <v>112</v>
      </c>
      <c r="AO52" s="6" t="str">
        <f>IF(J51="■","","■")</f>
        <v/>
      </c>
      <c r="AP52" s="6" t="s">
        <v>112</v>
      </c>
      <c r="AQ52" s="6" t="str">
        <f>IF(OR(M51="■",P51="■",P52="■"),"","■")</f>
        <v/>
      </c>
      <c r="AR52" s="6" t="s">
        <v>112</v>
      </c>
      <c r="AS52" s="6" t="str">
        <f>IF(OR(M51="■",P51="■",M52="■"),"","■")</f>
        <v/>
      </c>
      <c r="AT52" s="6"/>
      <c r="AU52" s="6"/>
      <c r="BA52" s="24"/>
    </row>
    <row r="53" spans="2:53" s="5" customFormat="1" ht="16.5" customHeight="1">
      <c r="B53" s="876"/>
      <c r="C53" s="881"/>
      <c r="D53" s="882"/>
      <c r="E53" s="882"/>
      <c r="F53" s="882"/>
      <c r="G53" s="882"/>
      <c r="H53" s="883"/>
      <c r="I53" s="873">
        <v>2</v>
      </c>
      <c r="J53" s="171" t="s">
        <v>76</v>
      </c>
      <c r="K53" s="835" t="s">
        <v>127</v>
      </c>
      <c r="L53" s="836"/>
      <c r="M53" s="162" t="s">
        <v>112</v>
      </c>
      <c r="N53" s="835" t="s">
        <v>145</v>
      </c>
      <c r="O53" s="835"/>
      <c r="P53" s="163" t="s">
        <v>4</v>
      </c>
      <c r="Q53" s="835" t="s">
        <v>146</v>
      </c>
      <c r="R53" s="836"/>
      <c r="S53" s="1284" t="s">
        <v>181</v>
      </c>
      <c r="T53" s="1284"/>
      <c r="U53" s="1284"/>
      <c r="V53" s="1284"/>
      <c r="W53" s="1284"/>
      <c r="X53" s="1284"/>
      <c r="Y53" s="814"/>
      <c r="Z53" s="814"/>
      <c r="AA53" s="814"/>
      <c r="AB53" s="814"/>
      <c r="AC53" s="814"/>
      <c r="AD53" s="1284" t="s">
        <v>182</v>
      </c>
      <c r="AE53" s="1284"/>
      <c r="AF53" s="1284"/>
      <c r="AG53" s="1284"/>
      <c r="AH53" s="1284"/>
      <c r="AI53" s="1284"/>
      <c r="AJ53" s="1284"/>
      <c r="AK53" s="1286"/>
      <c r="AL53" s="6"/>
      <c r="AM53" s="6"/>
      <c r="AN53" s="6" t="s">
        <v>112</v>
      </c>
      <c r="AO53" s="6" t="str">
        <f t="shared" ref="AO53" si="1">IF(J54="■","","■")</f>
        <v>■</v>
      </c>
      <c r="AP53" s="6" t="s">
        <v>112</v>
      </c>
      <c r="AQ53" s="6" t="str">
        <f t="shared" ref="AQ53" si="2">IF(OR(P53="■",M54="■",P54="■"),"","■")</f>
        <v/>
      </c>
      <c r="AR53" s="6" t="s">
        <v>112</v>
      </c>
      <c r="AS53" s="6" t="str">
        <f t="shared" ref="AS53" si="3">IF(OR(M53="■",M54="■",P54="■"),"","■")</f>
        <v/>
      </c>
      <c r="AT53" s="6"/>
      <c r="AU53" s="6"/>
      <c r="BA53" s="24"/>
    </row>
    <row r="54" spans="2:53" s="5" customFormat="1" ht="16.5" customHeight="1">
      <c r="B54" s="876"/>
      <c r="C54" s="881"/>
      <c r="D54" s="882"/>
      <c r="E54" s="882"/>
      <c r="F54" s="882"/>
      <c r="G54" s="882"/>
      <c r="H54" s="883"/>
      <c r="I54" s="838"/>
      <c r="J54" s="164" t="s">
        <v>4</v>
      </c>
      <c r="K54" s="822" t="s">
        <v>128</v>
      </c>
      <c r="L54" s="823"/>
      <c r="M54" s="164" t="s">
        <v>112</v>
      </c>
      <c r="N54" s="822" t="s">
        <v>147</v>
      </c>
      <c r="O54" s="824"/>
      <c r="P54" s="173" t="s">
        <v>76</v>
      </c>
      <c r="Q54" s="822" t="s">
        <v>148</v>
      </c>
      <c r="R54" s="825"/>
      <c r="S54" s="1284"/>
      <c r="T54" s="1284"/>
      <c r="U54" s="1284"/>
      <c r="V54" s="1284"/>
      <c r="W54" s="1284"/>
      <c r="X54" s="1284"/>
      <c r="Y54" s="814"/>
      <c r="Z54" s="814"/>
      <c r="AA54" s="814"/>
      <c r="AB54" s="814"/>
      <c r="AC54" s="814"/>
      <c r="AD54" s="1284"/>
      <c r="AE54" s="1284"/>
      <c r="AF54" s="1284"/>
      <c r="AG54" s="1284"/>
      <c r="AH54" s="1284"/>
      <c r="AI54" s="1284"/>
      <c r="AJ54" s="1284"/>
      <c r="AK54" s="1286"/>
      <c r="AL54" s="6"/>
      <c r="AM54" s="6"/>
      <c r="AN54" s="6" t="s">
        <v>112</v>
      </c>
      <c r="AO54" s="6" t="str">
        <f t="shared" ref="AO54" si="4">IF(J53="■","","■")</f>
        <v/>
      </c>
      <c r="AP54" s="6" t="s">
        <v>112</v>
      </c>
      <c r="AQ54" s="6" t="str">
        <f t="shared" ref="AQ54" si="5">IF(OR(M53="■",P53="■",P54="■"),"","■")</f>
        <v/>
      </c>
      <c r="AR54" s="6" t="s">
        <v>112</v>
      </c>
      <c r="AS54" s="6" t="str">
        <f t="shared" ref="AS54" si="6">IF(OR(M53="■",P53="■",M54="■"),"","■")</f>
        <v>■</v>
      </c>
      <c r="AT54" s="6"/>
      <c r="AU54" s="6"/>
      <c r="BA54" s="24"/>
    </row>
    <row r="55" spans="2:53" s="5" customFormat="1" ht="16.5" customHeight="1">
      <c r="B55" s="876"/>
      <c r="C55" s="881"/>
      <c r="D55" s="882"/>
      <c r="E55" s="882"/>
      <c r="F55" s="882"/>
      <c r="G55" s="882"/>
      <c r="H55" s="883"/>
      <c r="I55" s="873">
        <v>3</v>
      </c>
      <c r="J55" s="171" t="s">
        <v>76</v>
      </c>
      <c r="K55" s="835" t="s">
        <v>127</v>
      </c>
      <c r="L55" s="836"/>
      <c r="M55" s="171" t="s">
        <v>76</v>
      </c>
      <c r="N55" s="835" t="s">
        <v>145</v>
      </c>
      <c r="O55" s="835"/>
      <c r="P55" s="163" t="s">
        <v>4</v>
      </c>
      <c r="Q55" s="835" t="s">
        <v>146</v>
      </c>
      <c r="R55" s="836"/>
      <c r="S55" s="1284" t="s">
        <v>184</v>
      </c>
      <c r="T55" s="1284"/>
      <c r="U55" s="1284"/>
      <c r="V55" s="1284"/>
      <c r="W55" s="1284"/>
      <c r="X55" s="1284"/>
      <c r="Y55" s="814"/>
      <c r="Z55" s="814"/>
      <c r="AA55" s="814"/>
      <c r="AB55" s="814"/>
      <c r="AC55" s="814"/>
      <c r="AD55" s="1284" t="s">
        <v>185</v>
      </c>
      <c r="AE55" s="1284"/>
      <c r="AF55" s="1284"/>
      <c r="AG55" s="1284"/>
      <c r="AH55" s="1284"/>
      <c r="AI55" s="1284"/>
      <c r="AJ55" s="1284"/>
      <c r="AK55" s="1286"/>
      <c r="AL55" s="6"/>
      <c r="AM55" s="6"/>
      <c r="AN55" s="6" t="s">
        <v>112</v>
      </c>
      <c r="AO55" s="6" t="str">
        <f t="shared" ref="AO55" si="7">IF(J56="■","","■")</f>
        <v>■</v>
      </c>
      <c r="AP55" s="6" t="s">
        <v>112</v>
      </c>
      <c r="AQ55" s="6" t="str">
        <f t="shared" ref="AQ55" si="8">IF(OR(P55="■",M56="■",P56="■"),"","■")</f>
        <v>■</v>
      </c>
      <c r="AR55" s="6" t="s">
        <v>112</v>
      </c>
      <c r="AS55" s="6" t="str">
        <f t="shared" ref="AS55" si="9">IF(OR(M55="■",M56="■",P56="■"),"","■")</f>
        <v/>
      </c>
      <c r="AT55" s="6"/>
      <c r="AU55" s="6"/>
      <c r="BA55" s="24"/>
    </row>
    <row r="56" spans="2:53" s="5" customFormat="1" ht="16.5" customHeight="1">
      <c r="B56" s="876"/>
      <c r="C56" s="881"/>
      <c r="D56" s="882"/>
      <c r="E56" s="882"/>
      <c r="F56" s="882"/>
      <c r="G56" s="882"/>
      <c r="H56" s="883"/>
      <c r="I56" s="838"/>
      <c r="J56" s="164" t="s">
        <v>4</v>
      </c>
      <c r="K56" s="822" t="s">
        <v>128</v>
      </c>
      <c r="L56" s="823"/>
      <c r="M56" s="164" t="s">
        <v>4</v>
      </c>
      <c r="N56" s="822" t="s">
        <v>147</v>
      </c>
      <c r="O56" s="824"/>
      <c r="P56" s="165" t="s">
        <v>4</v>
      </c>
      <c r="Q56" s="822" t="s">
        <v>148</v>
      </c>
      <c r="R56" s="825"/>
      <c r="S56" s="1284"/>
      <c r="T56" s="1284"/>
      <c r="U56" s="1284"/>
      <c r="V56" s="1284"/>
      <c r="W56" s="1284"/>
      <c r="X56" s="1284"/>
      <c r="Y56" s="814"/>
      <c r="Z56" s="814"/>
      <c r="AA56" s="814"/>
      <c r="AB56" s="814"/>
      <c r="AC56" s="814"/>
      <c r="AD56" s="1284"/>
      <c r="AE56" s="1284"/>
      <c r="AF56" s="1284"/>
      <c r="AG56" s="1284"/>
      <c r="AH56" s="1284"/>
      <c r="AI56" s="1284"/>
      <c r="AJ56" s="1284"/>
      <c r="AK56" s="1286"/>
      <c r="AL56" s="6"/>
      <c r="AM56" s="6"/>
      <c r="AN56" s="6" t="s">
        <v>112</v>
      </c>
      <c r="AO56" s="6" t="str">
        <f t="shared" ref="AO56" si="10">IF(J55="■","","■")</f>
        <v/>
      </c>
      <c r="AP56" s="6" t="s">
        <v>112</v>
      </c>
      <c r="AQ56" s="6" t="str">
        <f t="shared" ref="AQ56" si="11">IF(OR(M55="■",P55="■",P56="■"),"","■")</f>
        <v/>
      </c>
      <c r="AR56" s="6" t="s">
        <v>112</v>
      </c>
      <c r="AS56" s="6" t="str">
        <f t="shared" ref="AS56" si="12">IF(OR(M55="■",P55="■",M56="■"),"","■")</f>
        <v/>
      </c>
      <c r="AT56" s="6"/>
      <c r="AU56" s="6"/>
      <c r="BA56" s="24"/>
    </row>
    <row r="57" spans="2:53" s="5" customFormat="1" ht="16.5" customHeight="1">
      <c r="B57" s="876"/>
      <c r="C57" s="881"/>
      <c r="D57" s="882"/>
      <c r="E57" s="882"/>
      <c r="F57" s="882"/>
      <c r="G57" s="882"/>
      <c r="H57" s="883"/>
      <c r="I57" s="873">
        <v>4</v>
      </c>
      <c r="J57" s="162" t="s">
        <v>112</v>
      </c>
      <c r="K57" s="835" t="s">
        <v>127</v>
      </c>
      <c r="L57" s="836"/>
      <c r="M57" s="162" t="s">
        <v>112</v>
      </c>
      <c r="N57" s="835" t="s">
        <v>145</v>
      </c>
      <c r="O57" s="835"/>
      <c r="P57" s="163" t="s">
        <v>112</v>
      </c>
      <c r="Q57" s="835" t="s">
        <v>146</v>
      </c>
      <c r="R57" s="836"/>
      <c r="S57" s="818"/>
      <c r="T57" s="818"/>
      <c r="U57" s="818"/>
      <c r="V57" s="818"/>
      <c r="W57" s="818"/>
      <c r="X57" s="818"/>
      <c r="Y57" s="814"/>
      <c r="Z57" s="814"/>
      <c r="AA57" s="814"/>
      <c r="AB57" s="814"/>
      <c r="AC57" s="814"/>
      <c r="AD57" s="818"/>
      <c r="AE57" s="818"/>
      <c r="AF57" s="818"/>
      <c r="AG57" s="818"/>
      <c r="AH57" s="818"/>
      <c r="AI57" s="818"/>
      <c r="AJ57" s="818"/>
      <c r="AK57" s="821"/>
      <c r="AL57" s="6"/>
      <c r="AM57" s="6"/>
      <c r="AN57" s="6" t="s">
        <v>112</v>
      </c>
      <c r="AO57" s="6" t="str">
        <f t="shared" ref="AO57" si="13">IF(J58="■","","■")</f>
        <v>■</v>
      </c>
      <c r="AP57" s="6" t="s">
        <v>112</v>
      </c>
      <c r="AQ57" s="6" t="str">
        <f t="shared" ref="AQ57" si="14">IF(OR(P57="■",M58="■",P58="■"),"","■")</f>
        <v>■</v>
      </c>
      <c r="AR57" s="6" t="s">
        <v>112</v>
      </c>
      <c r="AS57" s="6" t="str">
        <f t="shared" ref="AS57" si="15">IF(OR(M57="■",M58="■",P58="■"),"","■")</f>
        <v>■</v>
      </c>
      <c r="AT57" s="6"/>
      <c r="AU57" s="6"/>
      <c r="BA57" s="24"/>
    </row>
    <row r="58" spans="2:53" s="5" customFormat="1" ht="16.5" customHeight="1">
      <c r="B58" s="876"/>
      <c r="C58" s="881"/>
      <c r="D58" s="882"/>
      <c r="E58" s="882"/>
      <c r="F58" s="882"/>
      <c r="G58" s="882"/>
      <c r="H58" s="883"/>
      <c r="I58" s="838"/>
      <c r="J58" s="164" t="s">
        <v>112</v>
      </c>
      <c r="K58" s="822" t="s">
        <v>128</v>
      </c>
      <c r="L58" s="823"/>
      <c r="M58" s="164" t="s">
        <v>112</v>
      </c>
      <c r="N58" s="822" t="s">
        <v>147</v>
      </c>
      <c r="O58" s="824"/>
      <c r="P58" s="165" t="s">
        <v>4</v>
      </c>
      <c r="Q58" s="822" t="s">
        <v>148</v>
      </c>
      <c r="R58" s="825"/>
      <c r="S58" s="818"/>
      <c r="T58" s="818"/>
      <c r="U58" s="818"/>
      <c r="V58" s="818"/>
      <c r="W58" s="818"/>
      <c r="X58" s="818"/>
      <c r="Y58" s="814"/>
      <c r="Z58" s="814"/>
      <c r="AA58" s="814"/>
      <c r="AB58" s="814"/>
      <c r="AC58" s="814"/>
      <c r="AD58" s="818"/>
      <c r="AE58" s="818"/>
      <c r="AF58" s="818"/>
      <c r="AG58" s="818"/>
      <c r="AH58" s="818"/>
      <c r="AI58" s="818"/>
      <c r="AJ58" s="818"/>
      <c r="AK58" s="821"/>
      <c r="AL58" s="6"/>
      <c r="AM58" s="6"/>
      <c r="AN58" s="6" t="s">
        <v>112</v>
      </c>
      <c r="AO58" s="6" t="str">
        <f t="shared" ref="AO58" si="16">IF(J57="■","","■")</f>
        <v>■</v>
      </c>
      <c r="AP58" s="6" t="s">
        <v>112</v>
      </c>
      <c r="AQ58" s="6" t="str">
        <f t="shared" ref="AQ58" si="17">IF(OR(M57="■",P57="■",P58="■"),"","■")</f>
        <v>■</v>
      </c>
      <c r="AR58" s="6" t="s">
        <v>112</v>
      </c>
      <c r="AS58" s="6" t="str">
        <f t="shared" ref="AS58" si="18">IF(OR(M57="■",P57="■",M58="■"),"","■")</f>
        <v>■</v>
      </c>
      <c r="AT58" s="6"/>
      <c r="AU58" s="6"/>
      <c r="BA58" s="24"/>
    </row>
    <row r="59" spans="2:53" s="5" customFormat="1" ht="16.5" customHeight="1">
      <c r="B59" s="876"/>
      <c r="C59" s="881"/>
      <c r="D59" s="882"/>
      <c r="E59" s="882"/>
      <c r="F59" s="882"/>
      <c r="G59" s="882"/>
      <c r="H59" s="883"/>
      <c r="I59" s="873">
        <v>5</v>
      </c>
      <c r="J59" s="162" t="s">
        <v>112</v>
      </c>
      <c r="K59" s="835" t="s">
        <v>127</v>
      </c>
      <c r="L59" s="836"/>
      <c r="M59" s="162" t="s">
        <v>112</v>
      </c>
      <c r="N59" s="835" t="s">
        <v>145</v>
      </c>
      <c r="O59" s="835"/>
      <c r="P59" s="163" t="s">
        <v>112</v>
      </c>
      <c r="Q59" s="835" t="s">
        <v>146</v>
      </c>
      <c r="R59" s="836"/>
      <c r="S59" s="818"/>
      <c r="T59" s="818"/>
      <c r="U59" s="818"/>
      <c r="V59" s="818"/>
      <c r="W59" s="818"/>
      <c r="X59" s="818"/>
      <c r="Y59" s="814"/>
      <c r="Z59" s="814"/>
      <c r="AA59" s="814"/>
      <c r="AB59" s="814"/>
      <c r="AC59" s="814"/>
      <c r="AD59" s="818"/>
      <c r="AE59" s="818"/>
      <c r="AF59" s="818"/>
      <c r="AG59" s="818"/>
      <c r="AH59" s="818"/>
      <c r="AI59" s="818"/>
      <c r="AJ59" s="818"/>
      <c r="AK59" s="821"/>
      <c r="AL59" s="6"/>
      <c r="AM59" s="6"/>
      <c r="AN59" s="6" t="s">
        <v>112</v>
      </c>
      <c r="AO59" s="6" t="str">
        <f t="shared" ref="AO59" si="19">IF(J60="■","","■")</f>
        <v>■</v>
      </c>
      <c r="AP59" s="6" t="s">
        <v>112</v>
      </c>
      <c r="AQ59" s="6" t="str">
        <f t="shared" ref="AQ59" si="20">IF(OR(P59="■",M60="■",P60="■"),"","■")</f>
        <v>■</v>
      </c>
      <c r="AR59" s="6" t="s">
        <v>112</v>
      </c>
      <c r="AS59" s="6" t="str">
        <f t="shared" ref="AS59" si="21">IF(OR(M59="■",M60="■",P60="■"),"","■")</f>
        <v>■</v>
      </c>
      <c r="AT59" s="6"/>
      <c r="AU59" s="6"/>
      <c r="BA59" s="24"/>
    </row>
    <row r="60" spans="2:53" s="5" customFormat="1" ht="16.5" customHeight="1">
      <c r="B60" s="876"/>
      <c r="C60" s="881"/>
      <c r="D60" s="882"/>
      <c r="E60" s="882"/>
      <c r="F60" s="882"/>
      <c r="G60" s="882"/>
      <c r="H60" s="883"/>
      <c r="I60" s="838"/>
      <c r="J60" s="164" t="s">
        <v>112</v>
      </c>
      <c r="K60" s="822" t="s">
        <v>128</v>
      </c>
      <c r="L60" s="823"/>
      <c r="M60" s="164" t="s">
        <v>112</v>
      </c>
      <c r="N60" s="822" t="s">
        <v>147</v>
      </c>
      <c r="O60" s="824"/>
      <c r="P60" s="165" t="s">
        <v>112</v>
      </c>
      <c r="Q60" s="822" t="s">
        <v>148</v>
      </c>
      <c r="R60" s="825"/>
      <c r="S60" s="818"/>
      <c r="T60" s="818"/>
      <c r="U60" s="818"/>
      <c r="V60" s="818"/>
      <c r="W60" s="818"/>
      <c r="X60" s="818"/>
      <c r="Y60" s="814"/>
      <c r="Z60" s="814"/>
      <c r="AA60" s="814"/>
      <c r="AB60" s="814"/>
      <c r="AC60" s="814"/>
      <c r="AD60" s="818"/>
      <c r="AE60" s="818"/>
      <c r="AF60" s="818"/>
      <c r="AG60" s="818"/>
      <c r="AH60" s="818"/>
      <c r="AI60" s="818"/>
      <c r="AJ60" s="818"/>
      <c r="AK60" s="821"/>
      <c r="AL60" s="6"/>
      <c r="AM60" s="6"/>
      <c r="AN60" s="6" t="s">
        <v>112</v>
      </c>
      <c r="AO60" s="6" t="str">
        <f t="shared" ref="AO60" si="22">IF(J59="■","","■")</f>
        <v>■</v>
      </c>
      <c r="AP60" s="6" t="s">
        <v>112</v>
      </c>
      <c r="AQ60" s="6" t="str">
        <f t="shared" ref="AQ60" si="23">IF(OR(M59="■",P59="■",P60="■"),"","■")</f>
        <v>■</v>
      </c>
      <c r="AR60" s="6" t="s">
        <v>112</v>
      </c>
      <c r="AS60" s="6" t="str">
        <f t="shared" ref="AS60" si="24">IF(OR(M59="■",P59="■",M60="■"),"","■")</f>
        <v>■</v>
      </c>
      <c r="AT60" s="6"/>
      <c r="AU60" s="6"/>
      <c r="BA60" s="24"/>
    </row>
    <row r="61" spans="2:53" s="5" customFormat="1" ht="16.5" customHeight="1">
      <c r="B61" s="876"/>
      <c r="C61" s="881"/>
      <c r="D61" s="882"/>
      <c r="E61" s="882"/>
      <c r="F61" s="882"/>
      <c r="G61" s="882"/>
      <c r="H61" s="883"/>
      <c r="I61" s="837">
        <v>6</v>
      </c>
      <c r="J61" s="131" t="s">
        <v>70</v>
      </c>
      <c r="K61" s="815" t="s">
        <v>127</v>
      </c>
      <c r="L61" s="816"/>
      <c r="M61" s="131" t="s">
        <v>4</v>
      </c>
      <c r="N61" s="815" t="s">
        <v>145</v>
      </c>
      <c r="O61" s="815"/>
      <c r="P61" s="96" t="s">
        <v>70</v>
      </c>
      <c r="Q61" s="815" t="s">
        <v>146</v>
      </c>
      <c r="R61" s="816"/>
      <c r="S61" s="817"/>
      <c r="T61" s="817"/>
      <c r="U61" s="817"/>
      <c r="V61" s="817"/>
      <c r="W61" s="817"/>
      <c r="X61" s="817"/>
      <c r="Y61" s="819"/>
      <c r="Z61" s="819"/>
      <c r="AA61" s="819"/>
      <c r="AB61" s="819"/>
      <c r="AC61" s="819"/>
      <c r="AD61" s="817"/>
      <c r="AE61" s="817"/>
      <c r="AF61" s="817"/>
      <c r="AG61" s="817"/>
      <c r="AH61" s="817"/>
      <c r="AI61" s="817"/>
      <c r="AJ61" s="817"/>
      <c r="AK61" s="820"/>
      <c r="AL61" s="6"/>
      <c r="AM61" s="6"/>
      <c r="AN61" s="6" t="s">
        <v>70</v>
      </c>
      <c r="AO61" s="6" t="str">
        <f>IF(J62="■","","■")</f>
        <v>■</v>
      </c>
      <c r="AP61" s="6" t="s">
        <v>70</v>
      </c>
      <c r="AQ61" s="6" t="str">
        <f>IF(OR(P61="■",M62="■",P62="■"),"","■")</f>
        <v>■</v>
      </c>
      <c r="AR61" s="6" t="s">
        <v>70</v>
      </c>
      <c r="AS61" s="6" t="str">
        <f>IF(OR(M61="■",M62="■",P62="■"),"","■")</f>
        <v>■</v>
      </c>
      <c r="AT61" s="6"/>
      <c r="AU61" s="6"/>
      <c r="BA61" s="24"/>
    </row>
    <row r="62" spans="2:53" s="5" customFormat="1" ht="16.5" customHeight="1">
      <c r="B62" s="876"/>
      <c r="C62" s="881"/>
      <c r="D62" s="882"/>
      <c r="E62" s="882"/>
      <c r="F62" s="882"/>
      <c r="G62" s="882"/>
      <c r="H62" s="883"/>
      <c r="I62" s="838"/>
      <c r="J62" s="164" t="s">
        <v>70</v>
      </c>
      <c r="K62" s="822" t="s">
        <v>128</v>
      </c>
      <c r="L62" s="823"/>
      <c r="M62" s="164" t="s">
        <v>70</v>
      </c>
      <c r="N62" s="822" t="s">
        <v>147</v>
      </c>
      <c r="O62" s="824"/>
      <c r="P62" s="165" t="s">
        <v>70</v>
      </c>
      <c r="Q62" s="822" t="s">
        <v>148</v>
      </c>
      <c r="R62" s="825"/>
      <c r="S62" s="818"/>
      <c r="T62" s="818"/>
      <c r="U62" s="818"/>
      <c r="V62" s="818"/>
      <c r="W62" s="818"/>
      <c r="X62" s="818"/>
      <c r="Y62" s="814"/>
      <c r="Z62" s="814"/>
      <c r="AA62" s="814"/>
      <c r="AB62" s="814"/>
      <c r="AC62" s="814"/>
      <c r="AD62" s="818"/>
      <c r="AE62" s="818"/>
      <c r="AF62" s="818"/>
      <c r="AG62" s="818"/>
      <c r="AH62" s="818"/>
      <c r="AI62" s="818"/>
      <c r="AJ62" s="818"/>
      <c r="AK62" s="821"/>
      <c r="AL62" s="6"/>
      <c r="AM62" s="6"/>
      <c r="AN62" s="6" t="s">
        <v>70</v>
      </c>
      <c r="AO62" s="6" t="str">
        <f>IF(J61="■","","■")</f>
        <v>■</v>
      </c>
      <c r="AP62" s="6" t="s">
        <v>70</v>
      </c>
      <c r="AQ62" s="6" t="str">
        <f>IF(OR(M61="■",P61="■",P62="■"),"","■")</f>
        <v>■</v>
      </c>
      <c r="AR62" s="6" t="s">
        <v>70</v>
      </c>
      <c r="AS62" s="6" t="str">
        <f>IF(OR(M61="■",P61="■",M62="■"),"","■")</f>
        <v>■</v>
      </c>
      <c r="AT62" s="6"/>
      <c r="AU62" s="6"/>
      <c r="BA62" s="24"/>
    </row>
    <row r="63" spans="2:53" s="5" customFormat="1" ht="16.5" customHeight="1">
      <c r="B63" s="876"/>
      <c r="C63" s="881"/>
      <c r="D63" s="882"/>
      <c r="E63" s="882"/>
      <c r="F63" s="882"/>
      <c r="G63" s="882"/>
      <c r="H63" s="883"/>
      <c r="I63" s="837">
        <v>7</v>
      </c>
      <c r="J63" s="162" t="s">
        <v>70</v>
      </c>
      <c r="K63" s="835" t="s">
        <v>127</v>
      </c>
      <c r="L63" s="836"/>
      <c r="M63" s="162" t="s">
        <v>4</v>
      </c>
      <c r="N63" s="835" t="s">
        <v>145</v>
      </c>
      <c r="O63" s="835"/>
      <c r="P63" s="163" t="s">
        <v>70</v>
      </c>
      <c r="Q63" s="835" t="s">
        <v>146</v>
      </c>
      <c r="R63" s="836"/>
      <c r="S63" s="818"/>
      <c r="T63" s="818"/>
      <c r="U63" s="818"/>
      <c r="V63" s="818"/>
      <c r="W63" s="818"/>
      <c r="X63" s="818"/>
      <c r="Y63" s="814"/>
      <c r="Z63" s="814"/>
      <c r="AA63" s="814"/>
      <c r="AB63" s="814"/>
      <c r="AC63" s="814"/>
      <c r="AD63" s="818"/>
      <c r="AE63" s="818"/>
      <c r="AF63" s="818"/>
      <c r="AG63" s="818"/>
      <c r="AH63" s="818"/>
      <c r="AI63" s="818"/>
      <c r="AJ63" s="818"/>
      <c r="AK63" s="821"/>
      <c r="AL63" s="6"/>
      <c r="AM63" s="6"/>
      <c r="AN63" s="6" t="s">
        <v>70</v>
      </c>
      <c r="AO63" s="6" t="str">
        <f>IF(J64="■","","■")</f>
        <v>■</v>
      </c>
      <c r="AP63" s="6" t="s">
        <v>70</v>
      </c>
      <c r="AQ63" s="6" t="str">
        <f>IF(OR(P63="■",M64="■",P64="■"),"","■")</f>
        <v>■</v>
      </c>
      <c r="AR63" s="6" t="s">
        <v>70</v>
      </c>
      <c r="AS63" s="6" t="str">
        <f>IF(OR(M63="■",M64="■",P64="■"),"","■")</f>
        <v>■</v>
      </c>
      <c r="AT63" s="6"/>
      <c r="AU63" s="6"/>
      <c r="BA63" s="24"/>
    </row>
    <row r="64" spans="2:53" s="5" customFormat="1" ht="16.5" customHeight="1">
      <c r="B64" s="876"/>
      <c r="C64" s="881"/>
      <c r="D64" s="882"/>
      <c r="E64" s="882"/>
      <c r="F64" s="882"/>
      <c r="G64" s="882"/>
      <c r="H64" s="883"/>
      <c r="I64" s="838"/>
      <c r="J64" s="164" t="s">
        <v>70</v>
      </c>
      <c r="K64" s="822" t="s">
        <v>128</v>
      </c>
      <c r="L64" s="823"/>
      <c r="M64" s="164" t="s">
        <v>70</v>
      </c>
      <c r="N64" s="822" t="s">
        <v>147</v>
      </c>
      <c r="O64" s="824"/>
      <c r="P64" s="165" t="s">
        <v>70</v>
      </c>
      <c r="Q64" s="822" t="s">
        <v>148</v>
      </c>
      <c r="R64" s="825"/>
      <c r="S64" s="818"/>
      <c r="T64" s="818"/>
      <c r="U64" s="818"/>
      <c r="V64" s="818"/>
      <c r="W64" s="818"/>
      <c r="X64" s="818"/>
      <c r="Y64" s="814"/>
      <c r="Z64" s="814"/>
      <c r="AA64" s="814"/>
      <c r="AB64" s="814"/>
      <c r="AC64" s="814"/>
      <c r="AD64" s="818"/>
      <c r="AE64" s="818"/>
      <c r="AF64" s="818"/>
      <c r="AG64" s="818"/>
      <c r="AH64" s="818"/>
      <c r="AI64" s="818"/>
      <c r="AJ64" s="818"/>
      <c r="AK64" s="821"/>
      <c r="AL64" s="6"/>
      <c r="AM64" s="6"/>
      <c r="AN64" s="6" t="s">
        <v>70</v>
      </c>
      <c r="AO64" s="6" t="str">
        <f>IF(J63="■","","■")</f>
        <v>■</v>
      </c>
      <c r="AP64" s="6" t="s">
        <v>70</v>
      </c>
      <c r="AQ64" s="6" t="str">
        <f>IF(OR(M63="■",P63="■",P64="■"),"","■")</f>
        <v>■</v>
      </c>
      <c r="AR64" s="6" t="s">
        <v>70</v>
      </c>
      <c r="AS64" s="6" t="str">
        <f>IF(OR(M63="■",P63="■",M64="■"),"","■")</f>
        <v>■</v>
      </c>
      <c r="AT64" s="6"/>
      <c r="AU64" s="6"/>
      <c r="BA64" s="24"/>
    </row>
    <row r="65" spans="2:53" s="5" customFormat="1" ht="16.5" customHeight="1">
      <c r="B65" s="876"/>
      <c r="C65" s="881"/>
      <c r="D65" s="882"/>
      <c r="E65" s="882"/>
      <c r="F65" s="882"/>
      <c r="G65" s="882"/>
      <c r="H65" s="883"/>
      <c r="I65" s="834">
        <v>8</v>
      </c>
      <c r="J65" s="162" t="s">
        <v>70</v>
      </c>
      <c r="K65" s="835" t="s">
        <v>127</v>
      </c>
      <c r="L65" s="836"/>
      <c r="M65" s="162" t="s">
        <v>4</v>
      </c>
      <c r="N65" s="835" t="s">
        <v>145</v>
      </c>
      <c r="O65" s="835"/>
      <c r="P65" s="163" t="s">
        <v>70</v>
      </c>
      <c r="Q65" s="835" t="s">
        <v>146</v>
      </c>
      <c r="R65" s="836"/>
      <c r="S65" s="818"/>
      <c r="T65" s="818"/>
      <c r="U65" s="818"/>
      <c r="V65" s="818"/>
      <c r="W65" s="818"/>
      <c r="X65" s="818"/>
      <c r="Y65" s="814"/>
      <c r="Z65" s="814"/>
      <c r="AA65" s="814"/>
      <c r="AB65" s="814"/>
      <c r="AC65" s="814"/>
      <c r="AD65" s="818"/>
      <c r="AE65" s="818"/>
      <c r="AF65" s="818"/>
      <c r="AG65" s="818"/>
      <c r="AH65" s="818"/>
      <c r="AI65" s="818"/>
      <c r="AJ65" s="818"/>
      <c r="AK65" s="821"/>
      <c r="AL65" s="6"/>
      <c r="AM65" s="6"/>
      <c r="AN65" s="6" t="s">
        <v>70</v>
      </c>
      <c r="AO65" s="6" t="str">
        <f t="shared" ref="AO65" si="25">IF(J66="■","","■")</f>
        <v>■</v>
      </c>
      <c r="AP65" s="6" t="s">
        <v>70</v>
      </c>
      <c r="AQ65" s="6" t="str">
        <f t="shared" ref="AQ65" si="26">IF(OR(P65="■",M66="■",P66="■"),"","■")</f>
        <v>■</v>
      </c>
      <c r="AR65" s="6" t="s">
        <v>70</v>
      </c>
      <c r="AS65" s="6" t="str">
        <f t="shared" ref="AS65" si="27">IF(OR(M65="■",M66="■",P66="■"),"","■")</f>
        <v>■</v>
      </c>
      <c r="AT65" s="6"/>
      <c r="AU65" s="6"/>
      <c r="BA65" s="24"/>
    </row>
    <row r="66" spans="2:53" s="5" customFormat="1" ht="16.5" customHeight="1">
      <c r="B66" s="876"/>
      <c r="C66" s="881"/>
      <c r="D66" s="882"/>
      <c r="E66" s="882"/>
      <c r="F66" s="882"/>
      <c r="G66" s="882"/>
      <c r="H66" s="883"/>
      <c r="I66" s="834"/>
      <c r="J66" s="164" t="s">
        <v>4</v>
      </c>
      <c r="K66" s="822" t="s">
        <v>128</v>
      </c>
      <c r="L66" s="823"/>
      <c r="M66" s="164" t="s">
        <v>70</v>
      </c>
      <c r="N66" s="822" t="s">
        <v>147</v>
      </c>
      <c r="O66" s="824"/>
      <c r="P66" s="165" t="s">
        <v>4</v>
      </c>
      <c r="Q66" s="822" t="s">
        <v>148</v>
      </c>
      <c r="R66" s="825"/>
      <c r="S66" s="818"/>
      <c r="T66" s="818"/>
      <c r="U66" s="818"/>
      <c r="V66" s="818"/>
      <c r="W66" s="818"/>
      <c r="X66" s="818"/>
      <c r="Y66" s="814"/>
      <c r="Z66" s="814"/>
      <c r="AA66" s="814"/>
      <c r="AB66" s="814"/>
      <c r="AC66" s="814"/>
      <c r="AD66" s="818"/>
      <c r="AE66" s="818"/>
      <c r="AF66" s="818"/>
      <c r="AG66" s="818"/>
      <c r="AH66" s="818"/>
      <c r="AI66" s="818"/>
      <c r="AJ66" s="818"/>
      <c r="AK66" s="821"/>
      <c r="AL66" s="6"/>
      <c r="AM66" s="6"/>
      <c r="AN66" s="6" t="s">
        <v>70</v>
      </c>
      <c r="AO66" s="6" t="str">
        <f t="shared" ref="AO66" si="28">IF(J65="■","","■")</f>
        <v>■</v>
      </c>
      <c r="AP66" s="6" t="s">
        <v>70</v>
      </c>
      <c r="AQ66" s="6" t="str">
        <f t="shared" ref="AQ66" si="29">IF(OR(M65="■",P65="■",P66="■"),"","■")</f>
        <v>■</v>
      </c>
      <c r="AR66" s="6" t="s">
        <v>70</v>
      </c>
      <c r="AS66" s="6" t="str">
        <f t="shared" ref="AS66" si="30">IF(OR(M65="■",P65="■",M66="■"),"","■")</f>
        <v>■</v>
      </c>
      <c r="AT66" s="6"/>
      <c r="AU66" s="6"/>
      <c r="BA66" s="24"/>
    </row>
    <row r="67" spans="2:53" s="5" customFormat="1" ht="18" customHeight="1">
      <c r="B67" s="876"/>
      <c r="C67" s="881"/>
      <c r="D67" s="882"/>
      <c r="E67" s="882"/>
      <c r="F67" s="882"/>
      <c r="G67" s="882"/>
      <c r="H67" s="883"/>
      <c r="I67" s="834">
        <v>9</v>
      </c>
      <c r="J67" s="162" t="s">
        <v>112</v>
      </c>
      <c r="K67" s="835" t="s">
        <v>127</v>
      </c>
      <c r="L67" s="836"/>
      <c r="M67" s="162" t="s">
        <v>112</v>
      </c>
      <c r="N67" s="835" t="s">
        <v>145</v>
      </c>
      <c r="O67" s="835"/>
      <c r="P67" s="163" t="s">
        <v>4</v>
      </c>
      <c r="Q67" s="835" t="s">
        <v>146</v>
      </c>
      <c r="R67" s="836"/>
      <c r="S67" s="818"/>
      <c r="T67" s="818"/>
      <c r="U67" s="818"/>
      <c r="V67" s="818"/>
      <c r="W67" s="818"/>
      <c r="X67" s="818"/>
      <c r="Y67" s="814"/>
      <c r="Z67" s="814"/>
      <c r="AA67" s="814"/>
      <c r="AB67" s="814"/>
      <c r="AC67" s="814"/>
      <c r="AD67" s="818"/>
      <c r="AE67" s="818"/>
      <c r="AF67" s="818"/>
      <c r="AG67" s="818"/>
      <c r="AH67" s="818"/>
      <c r="AI67" s="818"/>
      <c r="AJ67" s="818"/>
      <c r="AK67" s="821"/>
      <c r="AL67" s="6"/>
      <c r="AM67" s="6"/>
      <c r="AN67" s="6" t="s">
        <v>112</v>
      </c>
      <c r="AO67" s="6" t="str">
        <f t="shared" ref="AO67" si="31">IF(J68="■","","■")</f>
        <v>■</v>
      </c>
      <c r="AP67" s="6" t="s">
        <v>112</v>
      </c>
      <c r="AQ67" s="6" t="str">
        <f t="shared" ref="AQ67" si="32">IF(OR(P67="■",M68="■",P68="■"),"","■")</f>
        <v>■</v>
      </c>
      <c r="AR67" s="6" t="s">
        <v>112</v>
      </c>
      <c r="AS67" s="6" t="str">
        <f t="shared" ref="AS67" si="33">IF(OR(M67="■",M68="■",P68="■"),"","■")</f>
        <v>■</v>
      </c>
      <c r="AT67" s="6"/>
      <c r="AU67" s="6"/>
      <c r="BA67" s="24"/>
    </row>
    <row r="68" spans="2:53" s="5" customFormat="1" ht="18" customHeight="1">
      <c r="B68" s="876"/>
      <c r="C68" s="881"/>
      <c r="D68" s="882"/>
      <c r="E68" s="882"/>
      <c r="F68" s="882"/>
      <c r="G68" s="882"/>
      <c r="H68" s="883"/>
      <c r="I68" s="834"/>
      <c r="J68" s="164" t="s">
        <v>112</v>
      </c>
      <c r="K68" s="822" t="s">
        <v>128</v>
      </c>
      <c r="L68" s="823"/>
      <c r="M68" s="164" t="s">
        <v>112</v>
      </c>
      <c r="N68" s="822" t="s">
        <v>147</v>
      </c>
      <c r="O68" s="824"/>
      <c r="P68" s="165" t="s">
        <v>112</v>
      </c>
      <c r="Q68" s="822" t="s">
        <v>148</v>
      </c>
      <c r="R68" s="825"/>
      <c r="S68" s="818"/>
      <c r="T68" s="818"/>
      <c r="U68" s="818"/>
      <c r="V68" s="818"/>
      <c r="W68" s="818"/>
      <c r="X68" s="818"/>
      <c r="Y68" s="814"/>
      <c r="Z68" s="814"/>
      <c r="AA68" s="814"/>
      <c r="AB68" s="814"/>
      <c r="AC68" s="814"/>
      <c r="AD68" s="818"/>
      <c r="AE68" s="818"/>
      <c r="AF68" s="818"/>
      <c r="AG68" s="818"/>
      <c r="AH68" s="818"/>
      <c r="AI68" s="818"/>
      <c r="AJ68" s="818"/>
      <c r="AK68" s="821"/>
      <c r="AL68" s="6"/>
      <c r="AM68" s="6"/>
      <c r="AN68" s="6" t="s">
        <v>112</v>
      </c>
      <c r="AO68" s="6" t="str">
        <f t="shared" ref="AO68" si="34">IF(J67="■","","■")</f>
        <v>■</v>
      </c>
      <c r="AP68" s="6" t="s">
        <v>112</v>
      </c>
      <c r="AQ68" s="6" t="str">
        <f t="shared" ref="AQ68" si="35">IF(OR(M67="■",P67="■",P68="■"),"","■")</f>
        <v>■</v>
      </c>
      <c r="AR68" s="6" t="s">
        <v>112</v>
      </c>
      <c r="AS68" s="6" t="str">
        <f t="shared" ref="AS68" si="36">IF(OR(M67="■",P67="■",M68="■"),"","■")</f>
        <v>■</v>
      </c>
      <c r="AT68" s="6"/>
      <c r="AU68" s="6"/>
      <c r="BA68" s="24"/>
    </row>
    <row r="69" spans="2:53" s="5" customFormat="1" ht="18" customHeight="1">
      <c r="B69" s="876"/>
      <c r="C69" s="881"/>
      <c r="D69" s="882"/>
      <c r="E69" s="882"/>
      <c r="F69" s="882"/>
      <c r="G69" s="882"/>
      <c r="H69" s="883"/>
      <c r="I69" s="873">
        <v>10</v>
      </c>
      <c r="J69" s="162" t="s">
        <v>112</v>
      </c>
      <c r="K69" s="835" t="s">
        <v>127</v>
      </c>
      <c r="L69" s="836"/>
      <c r="M69" s="162" t="s">
        <v>112</v>
      </c>
      <c r="N69" s="835" t="s">
        <v>145</v>
      </c>
      <c r="O69" s="835"/>
      <c r="P69" s="163" t="s">
        <v>112</v>
      </c>
      <c r="Q69" s="835" t="s">
        <v>146</v>
      </c>
      <c r="R69" s="836"/>
      <c r="S69" s="818"/>
      <c r="T69" s="818"/>
      <c r="U69" s="818"/>
      <c r="V69" s="818"/>
      <c r="W69" s="818"/>
      <c r="X69" s="818"/>
      <c r="Y69" s="814"/>
      <c r="Z69" s="814"/>
      <c r="AA69" s="814"/>
      <c r="AB69" s="814"/>
      <c r="AC69" s="814"/>
      <c r="AD69" s="818"/>
      <c r="AE69" s="818"/>
      <c r="AF69" s="818"/>
      <c r="AG69" s="818"/>
      <c r="AH69" s="818"/>
      <c r="AI69" s="818"/>
      <c r="AJ69" s="818"/>
      <c r="AK69" s="821"/>
      <c r="AL69" s="6"/>
      <c r="AM69" s="6"/>
      <c r="AN69" s="6" t="s">
        <v>112</v>
      </c>
      <c r="AO69" s="6" t="str">
        <f t="shared" ref="AO69" si="37">IF(J70="■","","■")</f>
        <v>■</v>
      </c>
      <c r="AP69" s="6" t="s">
        <v>112</v>
      </c>
      <c r="AQ69" s="6" t="str">
        <f t="shared" ref="AQ69" si="38">IF(OR(P69="■",M70="■",P70="■"),"","■")</f>
        <v>■</v>
      </c>
      <c r="AR69" s="6" t="s">
        <v>112</v>
      </c>
      <c r="AS69" s="6" t="str">
        <f t="shared" ref="AS69" si="39">IF(OR(M69="■",M70="■",P70="■"),"","■")</f>
        <v>■</v>
      </c>
      <c r="AT69" s="6"/>
      <c r="AU69" s="6"/>
      <c r="BA69" s="24"/>
    </row>
    <row r="70" spans="2:53" s="5" customFormat="1" ht="18" customHeight="1" thickBot="1">
      <c r="B70" s="877"/>
      <c r="C70" s="884"/>
      <c r="D70" s="885"/>
      <c r="E70" s="885"/>
      <c r="F70" s="885"/>
      <c r="G70" s="885"/>
      <c r="H70" s="886"/>
      <c r="I70" s="874"/>
      <c r="J70" s="167" t="s">
        <v>112</v>
      </c>
      <c r="K70" s="850" t="s">
        <v>128</v>
      </c>
      <c r="L70" s="851"/>
      <c r="M70" s="167" t="s">
        <v>112</v>
      </c>
      <c r="N70" s="850" t="s">
        <v>147</v>
      </c>
      <c r="O70" s="871"/>
      <c r="P70" s="168" t="s">
        <v>4</v>
      </c>
      <c r="Q70" s="850" t="s">
        <v>148</v>
      </c>
      <c r="R70" s="872"/>
      <c r="S70" s="839"/>
      <c r="T70" s="839"/>
      <c r="U70" s="839"/>
      <c r="V70" s="839"/>
      <c r="W70" s="839"/>
      <c r="X70" s="839"/>
      <c r="Y70" s="869"/>
      <c r="Z70" s="869"/>
      <c r="AA70" s="869"/>
      <c r="AB70" s="869"/>
      <c r="AC70" s="869"/>
      <c r="AD70" s="839"/>
      <c r="AE70" s="839"/>
      <c r="AF70" s="839"/>
      <c r="AG70" s="839"/>
      <c r="AH70" s="839"/>
      <c r="AI70" s="839"/>
      <c r="AJ70" s="839"/>
      <c r="AK70" s="870"/>
      <c r="AL70" s="6"/>
      <c r="AM70" s="6"/>
      <c r="AN70" s="6" t="s">
        <v>112</v>
      </c>
      <c r="AO70" s="6" t="str">
        <f>IF(J69="■","","■")</f>
        <v>■</v>
      </c>
      <c r="AP70" s="6" t="s">
        <v>112</v>
      </c>
      <c r="AQ70" s="6" t="str">
        <f t="shared" ref="AQ70" si="40">IF(OR(M69="■",P69="■",P70="■"),"","■")</f>
        <v>■</v>
      </c>
      <c r="AR70" s="6" t="s">
        <v>112</v>
      </c>
      <c r="AS70" s="6" t="str">
        <f t="shared" ref="AS70" si="41">IF(OR(M69="■",P69="■",M70="■"),"","■")</f>
        <v>■</v>
      </c>
      <c r="AT70" s="6"/>
      <c r="AU70" s="6"/>
      <c r="BA70" s="24"/>
    </row>
    <row r="71" spans="2:53" s="81" customFormat="1" ht="12" customHeight="1">
      <c r="B71" s="85" t="s">
        <v>153</v>
      </c>
      <c r="C71" s="868" t="s">
        <v>220</v>
      </c>
      <c r="D71" s="868"/>
      <c r="E71" s="868"/>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N71" s="83"/>
      <c r="AO71" s="83"/>
      <c r="AP71" s="83"/>
      <c r="AQ71" s="83"/>
      <c r="AR71" s="83"/>
      <c r="AS71" s="83"/>
      <c r="AT71" s="83"/>
      <c r="AU71" s="83"/>
      <c r="AV71" s="83"/>
      <c r="AW71" s="83"/>
      <c r="AX71" s="83"/>
      <c r="AY71" s="83"/>
      <c r="AZ71" s="83"/>
    </row>
    <row r="72" spans="2:53" s="81" customFormat="1" ht="12" customHeight="1">
      <c r="B72" s="152" t="s">
        <v>154</v>
      </c>
      <c r="C72" s="868" t="s">
        <v>156</v>
      </c>
      <c r="D72" s="868"/>
      <c r="E72" s="868"/>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N72" s="83"/>
      <c r="AO72" s="83"/>
      <c r="AP72" s="83"/>
      <c r="AQ72" s="83"/>
      <c r="AR72" s="83"/>
      <c r="AS72" s="83"/>
      <c r="AT72" s="83"/>
      <c r="AU72" s="83"/>
      <c r="AV72" s="83"/>
      <c r="AW72" s="83"/>
      <c r="AX72" s="83"/>
      <c r="AY72" s="83"/>
      <c r="AZ72" s="83"/>
    </row>
    <row r="73" spans="2:53" s="81" customFormat="1" ht="12" customHeight="1">
      <c r="B73" s="152" t="s">
        <v>155</v>
      </c>
      <c r="C73" s="868" t="s">
        <v>157</v>
      </c>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N73" s="83"/>
      <c r="AO73" s="83"/>
      <c r="AP73" s="83"/>
      <c r="AQ73" s="83"/>
      <c r="AR73" s="83"/>
      <c r="AS73" s="83"/>
      <c r="AT73" s="83"/>
      <c r="AU73" s="83"/>
      <c r="AV73" s="83"/>
      <c r="AW73" s="83"/>
      <c r="AX73" s="83"/>
      <c r="AY73" s="83"/>
      <c r="AZ73" s="83"/>
    </row>
    <row r="74" spans="2:53" s="5" customFormat="1" ht="17.25" customHeight="1">
      <c r="B74" s="86"/>
      <c r="C74" s="86"/>
      <c r="D74" s="86"/>
      <c r="E74" s="86"/>
      <c r="F74" s="86"/>
      <c r="G74" s="86"/>
      <c r="H74" s="86"/>
      <c r="I74" s="94"/>
      <c r="J74" s="94"/>
      <c r="K74" s="155"/>
      <c r="L74" s="155"/>
      <c r="M74" s="94"/>
      <c r="N74" s="155"/>
      <c r="O74" s="93"/>
      <c r="P74" s="94"/>
      <c r="Q74" s="155"/>
      <c r="R74" s="93"/>
      <c r="S74" s="95"/>
      <c r="T74" s="95"/>
      <c r="U74" s="95"/>
      <c r="V74" s="95"/>
      <c r="W74" s="95"/>
      <c r="X74" s="95"/>
      <c r="Y74" s="96"/>
      <c r="Z74" s="96"/>
      <c r="AA74" s="96"/>
      <c r="AB74" s="96"/>
      <c r="AC74" s="96"/>
      <c r="AD74" s="96"/>
      <c r="AE74" s="96"/>
      <c r="AF74" s="96"/>
      <c r="AG74" s="96"/>
      <c r="AH74" s="96"/>
      <c r="AI74" s="96"/>
      <c r="AJ74" s="96"/>
      <c r="AK74" s="132" t="s">
        <v>585</v>
      </c>
      <c r="AL74" s="6"/>
      <c r="AM74" s="6"/>
      <c r="AN74" s="6"/>
      <c r="AO74" s="6"/>
      <c r="AP74" s="6"/>
      <c r="AQ74" s="6"/>
      <c r="AR74" s="6"/>
      <c r="AS74" s="6"/>
      <c r="AT74" s="6"/>
      <c r="AU74" s="6"/>
      <c r="BA74" s="24"/>
    </row>
    <row r="75" spans="2:53" s="5" customFormat="1" ht="18" customHeight="1" thickBot="1">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6"/>
      <c r="AL75" s="6"/>
      <c r="AM75" s="6"/>
      <c r="AN75" s="6"/>
      <c r="AO75" s="6"/>
      <c r="AP75" s="6"/>
      <c r="AQ75" s="6"/>
      <c r="AR75" s="6"/>
      <c r="AS75" s="6"/>
      <c r="AT75" s="6"/>
      <c r="AU75" s="6"/>
      <c r="BA75" s="24"/>
    </row>
    <row r="76" spans="2:53" s="5" customFormat="1" ht="18" customHeight="1">
      <c r="B76" s="840" t="s">
        <v>158</v>
      </c>
      <c r="C76" s="803" t="s">
        <v>221</v>
      </c>
      <c r="D76" s="804"/>
      <c r="E76" s="804"/>
      <c r="F76" s="804"/>
      <c r="G76" s="804"/>
      <c r="H76" s="804"/>
      <c r="I76" s="158" t="s">
        <v>134</v>
      </c>
      <c r="J76" s="887" t="s">
        <v>129</v>
      </c>
      <c r="K76" s="887"/>
      <c r="L76" s="887"/>
      <c r="M76" s="887" t="s">
        <v>159</v>
      </c>
      <c r="N76" s="887"/>
      <c r="O76" s="887"/>
      <c r="P76" s="887"/>
      <c r="Q76" s="887"/>
      <c r="R76" s="887"/>
      <c r="S76" s="887"/>
      <c r="T76" s="887"/>
      <c r="U76" s="887"/>
      <c r="V76" s="887"/>
      <c r="W76" s="887"/>
      <c r="X76" s="887" t="s">
        <v>160</v>
      </c>
      <c r="Y76" s="887"/>
      <c r="Z76" s="887"/>
      <c r="AA76" s="887"/>
      <c r="AB76" s="887"/>
      <c r="AC76" s="888"/>
      <c r="AJ76" s="86"/>
      <c r="AK76" s="6"/>
      <c r="AL76" s="6"/>
      <c r="AM76" s="6"/>
      <c r="AN76" s="6"/>
      <c r="AO76" s="6"/>
      <c r="AP76" s="6"/>
      <c r="AQ76" s="6"/>
      <c r="AR76" s="6"/>
      <c r="AS76" s="6"/>
      <c r="AT76" s="6"/>
      <c r="AU76" s="6"/>
      <c r="BA76" s="24"/>
    </row>
    <row r="77" spans="2:53" s="5" customFormat="1" ht="18" customHeight="1">
      <c r="B77" s="841"/>
      <c r="C77" s="805"/>
      <c r="D77" s="805"/>
      <c r="E77" s="805"/>
      <c r="F77" s="805"/>
      <c r="G77" s="805"/>
      <c r="H77" s="805"/>
      <c r="I77" s="809">
        <v>1</v>
      </c>
      <c r="J77" s="174" t="s">
        <v>76</v>
      </c>
      <c r="K77" s="810" t="s">
        <v>127</v>
      </c>
      <c r="L77" s="811"/>
      <c r="M77" s="1282" t="s">
        <v>183</v>
      </c>
      <c r="N77" s="1282"/>
      <c r="O77" s="1282"/>
      <c r="P77" s="1282"/>
      <c r="Q77" s="1282"/>
      <c r="R77" s="1282"/>
      <c r="S77" s="1282"/>
      <c r="T77" s="1282"/>
      <c r="U77" s="1282"/>
      <c r="V77" s="1282"/>
      <c r="W77" s="1282"/>
      <c r="X77" s="1282" t="s">
        <v>181</v>
      </c>
      <c r="Y77" s="1282"/>
      <c r="Z77" s="1282"/>
      <c r="AA77" s="1282"/>
      <c r="AB77" s="1282"/>
      <c r="AC77" s="1283"/>
      <c r="AJ77" s="86"/>
      <c r="AK77" s="6"/>
      <c r="AL77" s="6"/>
      <c r="AM77" s="6"/>
      <c r="AN77" s="6" t="s">
        <v>112</v>
      </c>
      <c r="AO77" s="6" t="str">
        <f>IF(J78="■","","■")</f>
        <v>■</v>
      </c>
      <c r="AP77" s="6"/>
      <c r="AQ77" s="6"/>
      <c r="AR77" s="6"/>
      <c r="AS77" s="6"/>
      <c r="AT77" s="6"/>
      <c r="AU77" s="6"/>
      <c r="BA77" s="24"/>
    </row>
    <row r="78" spans="2:53" s="5" customFormat="1" ht="18" customHeight="1">
      <c r="B78" s="841"/>
      <c r="C78" s="805"/>
      <c r="D78" s="805"/>
      <c r="E78" s="805"/>
      <c r="F78" s="805"/>
      <c r="G78" s="805"/>
      <c r="H78" s="805"/>
      <c r="I78" s="809"/>
      <c r="J78" s="161" t="s">
        <v>4</v>
      </c>
      <c r="K78" s="812" t="s">
        <v>128</v>
      </c>
      <c r="L78" s="813"/>
      <c r="M78" s="1282"/>
      <c r="N78" s="1282"/>
      <c r="O78" s="1282"/>
      <c r="P78" s="1282"/>
      <c r="Q78" s="1282"/>
      <c r="R78" s="1282"/>
      <c r="S78" s="1282"/>
      <c r="T78" s="1282"/>
      <c r="U78" s="1282"/>
      <c r="V78" s="1282"/>
      <c r="W78" s="1282"/>
      <c r="X78" s="1282"/>
      <c r="Y78" s="1282"/>
      <c r="Z78" s="1282"/>
      <c r="AA78" s="1282"/>
      <c r="AB78" s="1282"/>
      <c r="AC78" s="1283"/>
      <c r="AJ78" s="86"/>
      <c r="AK78" s="6"/>
      <c r="AL78" s="6"/>
      <c r="AM78" s="6"/>
      <c r="AN78" s="6" t="s">
        <v>112</v>
      </c>
      <c r="AO78" s="6" t="str">
        <f>IF(J77="■","","■")</f>
        <v/>
      </c>
      <c r="AP78" s="6"/>
      <c r="AQ78" s="6"/>
      <c r="AR78" s="6"/>
      <c r="AS78" s="6"/>
      <c r="AT78" s="6"/>
      <c r="AU78" s="6"/>
      <c r="BA78" s="24"/>
    </row>
    <row r="79" spans="2:53" s="5" customFormat="1" ht="18" customHeight="1">
      <c r="B79" s="841"/>
      <c r="C79" s="805"/>
      <c r="D79" s="805"/>
      <c r="E79" s="805"/>
      <c r="F79" s="805"/>
      <c r="G79" s="805"/>
      <c r="H79" s="805"/>
      <c r="I79" s="809">
        <v>2</v>
      </c>
      <c r="J79" s="174" t="s">
        <v>76</v>
      </c>
      <c r="K79" s="810" t="s">
        <v>127</v>
      </c>
      <c r="L79" s="811"/>
      <c r="M79" s="1282" t="s">
        <v>186</v>
      </c>
      <c r="N79" s="1282"/>
      <c r="O79" s="1282"/>
      <c r="P79" s="1282"/>
      <c r="Q79" s="1282"/>
      <c r="R79" s="1282"/>
      <c r="S79" s="1282"/>
      <c r="T79" s="1282"/>
      <c r="U79" s="1282"/>
      <c r="V79" s="1282"/>
      <c r="W79" s="1282"/>
      <c r="X79" s="1282" t="s">
        <v>184</v>
      </c>
      <c r="Y79" s="1282"/>
      <c r="Z79" s="1282"/>
      <c r="AA79" s="1282"/>
      <c r="AB79" s="1282"/>
      <c r="AC79" s="1283"/>
      <c r="AJ79" s="86"/>
      <c r="AK79" s="6"/>
      <c r="AL79" s="6"/>
      <c r="AM79" s="6"/>
      <c r="AN79" s="6" t="s">
        <v>112</v>
      </c>
      <c r="AO79" s="6" t="str">
        <f t="shared" ref="AO79" si="42">IF(J80="■","","■")</f>
        <v>■</v>
      </c>
      <c r="AP79" s="6"/>
      <c r="AQ79" s="6"/>
      <c r="AR79" s="6"/>
      <c r="AS79" s="6"/>
      <c r="AT79" s="6"/>
      <c r="AU79" s="6"/>
      <c r="BA79" s="24"/>
    </row>
    <row r="80" spans="2:53" s="5" customFormat="1" ht="18" customHeight="1">
      <c r="B80" s="841"/>
      <c r="C80" s="805"/>
      <c r="D80" s="805"/>
      <c r="E80" s="805"/>
      <c r="F80" s="805"/>
      <c r="G80" s="805"/>
      <c r="H80" s="805"/>
      <c r="I80" s="809"/>
      <c r="J80" s="161" t="s">
        <v>4</v>
      </c>
      <c r="K80" s="812" t="s">
        <v>128</v>
      </c>
      <c r="L80" s="813"/>
      <c r="M80" s="1282"/>
      <c r="N80" s="1282"/>
      <c r="O80" s="1282"/>
      <c r="P80" s="1282"/>
      <c r="Q80" s="1282"/>
      <c r="R80" s="1282"/>
      <c r="S80" s="1282"/>
      <c r="T80" s="1282"/>
      <c r="U80" s="1282"/>
      <c r="V80" s="1282"/>
      <c r="W80" s="1282"/>
      <c r="X80" s="1282"/>
      <c r="Y80" s="1282"/>
      <c r="Z80" s="1282"/>
      <c r="AA80" s="1282"/>
      <c r="AB80" s="1282"/>
      <c r="AC80" s="1283"/>
      <c r="AJ80" s="86"/>
      <c r="AK80" s="6"/>
      <c r="AL80" s="6"/>
      <c r="AM80" s="6"/>
      <c r="AN80" s="6" t="s">
        <v>112</v>
      </c>
      <c r="AO80" s="6" t="str">
        <f t="shared" ref="AO80" si="43">IF(J79="■","","■")</f>
        <v/>
      </c>
      <c r="AP80" s="6"/>
      <c r="AQ80" s="6"/>
      <c r="AR80" s="6"/>
      <c r="AS80" s="6"/>
      <c r="AT80" s="6"/>
      <c r="AU80" s="6"/>
      <c r="BA80" s="24"/>
    </row>
    <row r="81" spans="2:53" s="5" customFormat="1" ht="18" customHeight="1">
      <c r="B81" s="841"/>
      <c r="C81" s="805"/>
      <c r="D81" s="805"/>
      <c r="E81" s="805"/>
      <c r="F81" s="805"/>
      <c r="G81" s="805"/>
      <c r="H81" s="805"/>
      <c r="I81" s="809">
        <v>3</v>
      </c>
      <c r="J81" s="160" t="s">
        <v>4</v>
      </c>
      <c r="K81" s="810" t="s">
        <v>127</v>
      </c>
      <c r="L81" s="811"/>
      <c r="M81" s="797"/>
      <c r="N81" s="797"/>
      <c r="O81" s="797"/>
      <c r="P81" s="797"/>
      <c r="Q81" s="797"/>
      <c r="R81" s="797"/>
      <c r="S81" s="797"/>
      <c r="T81" s="797"/>
      <c r="U81" s="797"/>
      <c r="V81" s="797"/>
      <c r="W81" s="797"/>
      <c r="X81" s="797"/>
      <c r="Y81" s="797"/>
      <c r="Z81" s="797"/>
      <c r="AA81" s="797"/>
      <c r="AB81" s="797"/>
      <c r="AC81" s="798"/>
      <c r="AJ81" s="86"/>
      <c r="AK81" s="6"/>
      <c r="AL81" s="6"/>
      <c r="AM81" s="6"/>
      <c r="AN81" s="6" t="s">
        <v>112</v>
      </c>
      <c r="AO81" s="6" t="str">
        <f t="shared" ref="AO81" si="44">IF(J82="■","","■")</f>
        <v>■</v>
      </c>
      <c r="AP81" s="6"/>
      <c r="AQ81" s="6"/>
      <c r="AR81" s="6"/>
      <c r="AS81" s="6"/>
      <c r="AT81" s="6"/>
      <c r="AU81" s="6"/>
      <c r="BA81" s="24"/>
    </row>
    <row r="82" spans="2:53" s="5" customFormat="1" ht="18" customHeight="1">
      <c r="B82" s="841"/>
      <c r="C82" s="805"/>
      <c r="D82" s="805"/>
      <c r="E82" s="805"/>
      <c r="F82" s="805"/>
      <c r="G82" s="805"/>
      <c r="H82" s="805"/>
      <c r="I82" s="809"/>
      <c r="J82" s="161" t="s">
        <v>4</v>
      </c>
      <c r="K82" s="812" t="s">
        <v>128</v>
      </c>
      <c r="L82" s="813"/>
      <c r="M82" s="797"/>
      <c r="N82" s="797"/>
      <c r="O82" s="797"/>
      <c r="P82" s="797"/>
      <c r="Q82" s="797"/>
      <c r="R82" s="797"/>
      <c r="S82" s="797"/>
      <c r="T82" s="797"/>
      <c r="U82" s="797"/>
      <c r="V82" s="797"/>
      <c r="W82" s="797"/>
      <c r="X82" s="797"/>
      <c r="Y82" s="797"/>
      <c r="Z82" s="797"/>
      <c r="AA82" s="797"/>
      <c r="AB82" s="797"/>
      <c r="AC82" s="798"/>
      <c r="AJ82" s="86"/>
      <c r="AK82" s="6"/>
      <c r="AL82" s="6"/>
      <c r="AM82" s="6"/>
      <c r="AN82" s="6" t="s">
        <v>112</v>
      </c>
      <c r="AO82" s="6" t="str">
        <f t="shared" ref="AO82" si="45">IF(J81="■","","■")</f>
        <v>■</v>
      </c>
      <c r="AP82" s="6"/>
      <c r="AQ82" s="6"/>
      <c r="AR82" s="6"/>
      <c r="AS82" s="6"/>
      <c r="AT82" s="6"/>
      <c r="AU82" s="6"/>
      <c r="BA82" s="24"/>
    </row>
    <row r="83" spans="2:53" s="5" customFormat="1" ht="18" customHeight="1">
      <c r="B83" s="841"/>
      <c r="C83" s="805"/>
      <c r="D83" s="805"/>
      <c r="E83" s="805"/>
      <c r="F83" s="805"/>
      <c r="G83" s="805"/>
      <c r="H83" s="805"/>
      <c r="I83" s="809">
        <v>4</v>
      </c>
      <c r="J83" s="160" t="s">
        <v>4</v>
      </c>
      <c r="K83" s="810" t="s">
        <v>127</v>
      </c>
      <c r="L83" s="811"/>
      <c r="M83" s="797"/>
      <c r="N83" s="797"/>
      <c r="O83" s="797"/>
      <c r="P83" s="797"/>
      <c r="Q83" s="797"/>
      <c r="R83" s="797"/>
      <c r="S83" s="797"/>
      <c r="T83" s="797"/>
      <c r="U83" s="797"/>
      <c r="V83" s="797"/>
      <c r="W83" s="797"/>
      <c r="X83" s="797"/>
      <c r="Y83" s="797"/>
      <c r="Z83" s="797"/>
      <c r="AA83" s="797"/>
      <c r="AB83" s="797"/>
      <c r="AC83" s="798"/>
      <c r="AJ83" s="86"/>
      <c r="AK83" s="6"/>
      <c r="AL83" s="6"/>
      <c r="AM83" s="6"/>
      <c r="AN83" s="6" t="s">
        <v>112</v>
      </c>
      <c r="AO83" s="6" t="str">
        <f t="shared" ref="AO83" si="46">IF(J84="■","","■")</f>
        <v>■</v>
      </c>
      <c r="AP83" s="6"/>
      <c r="AQ83" s="6"/>
      <c r="AR83" s="6"/>
      <c r="AS83" s="6"/>
      <c r="AT83" s="6"/>
      <c r="AU83" s="6"/>
      <c r="BA83" s="24"/>
    </row>
    <row r="84" spans="2:53" s="5" customFormat="1" ht="18" customHeight="1">
      <c r="B84" s="841"/>
      <c r="C84" s="805"/>
      <c r="D84" s="805"/>
      <c r="E84" s="805"/>
      <c r="F84" s="805"/>
      <c r="G84" s="805"/>
      <c r="H84" s="805"/>
      <c r="I84" s="809"/>
      <c r="J84" s="161" t="s">
        <v>4</v>
      </c>
      <c r="K84" s="812" t="s">
        <v>128</v>
      </c>
      <c r="L84" s="813"/>
      <c r="M84" s="797"/>
      <c r="N84" s="797"/>
      <c r="O84" s="797"/>
      <c r="P84" s="797"/>
      <c r="Q84" s="797"/>
      <c r="R84" s="797"/>
      <c r="S84" s="797"/>
      <c r="T84" s="797"/>
      <c r="U84" s="797"/>
      <c r="V84" s="797"/>
      <c r="W84" s="797"/>
      <c r="X84" s="797"/>
      <c r="Y84" s="797"/>
      <c r="Z84" s="797"/>
      <c r="AA84" s="797"/>
      <c r="AB84" s="797"/>
      <c r="AC84" s="798"/>
      <c r="AJ84" s="86"/>
      <c r="AK84" s="6"/>
      <c r="AL84" s="6"/>
      <c r="AM84" s="6"/>
      <c r="AN84" s="6" t="s">
        <v>112</v>
      </c>
      <c r="AO84" s="6" t="str">
        <f t="shared" ref="AO84" si="47">IF(J83="■","","■")</f>
        <v>■</v>
      </c>
      <c r="AP84" s="6"/>
      <c r="AQ84" s="6"/>
      <c r="AR84" s="6"/>
      <c r="AS84" s="6"/>
      <c r="AT84" s="6"/>
      <c r="AU84" s="6"/>
      <c r="BA84" s="24"/>
    </row>
    <row r="85" spans="2:53" s="5" customFormat="1" ht="18" customHeight="1">
      <c r="B85" s="841"/>
      <c r="C85" s="805"/>
      <c r="D85" s="805"/>
      <c r="E85" s="805"/>
      <c r="F85" s="805"/>
      <c r="G85" s="805"/>
      <c r="H85" s="805"/>
      <c r="I85" s="809">
        <v>5</v>
      </c>
      <c r="J85" s="160" t="s">
        <v>4</v>
      </c>
      <c r="K85" s="810" t="s">
        <v>127</v>
      </c>
      <c r="L85" s="811"/>
      <c r="M85" s="797"/>
      <c r="N85" s="797"/>
      <c r="O85" s="797"/>
      <c r="P85" s="797"/>
      <c r="Q85" s="797"/>
      <c r="R85" s="797"/>
      <c r="S85" s="797"/>
      <c r="T85" s="797"/>
      <c r="U85" s="797"/>
      <c r="V85" s="797"/>
      <c r="W85" s="797"/>
      <c r="X85" s="797"/>
      <c r="Y85" s="797"/>
      <c r="Z85" s="797"/>
      <c r="AA85" s="797"/>
      <c r="AB85" s="797"/>
      <c r="AC85" s="798"/>
      <c r="AJ85" s="86"/>
      <c r="AK85" s="6"/>
      <c r="AL85" s="6"/>
      <c r="AM85" s="6"/>
      <c r="AN85" s="6" t="s">
        <v>112</v>
      </c>
      <c r="AO85" s="6" t="str">
        <f t="shared" ref="AO85" si="48">IF(J86="■","","■")</f>
        <v>■</v>
      </c>
      <c r="AP85" s="6"/>
      <c r="AQ85" s="6"/>
      <c r="AR85" s="6"/>
      <c r="AS85" s="6"/>
      <c r="AT85" s="6"/>
      <c r="AU85" s="6"/>
      <c r="BA85" s="24"/>
    </row>
    <row r="86" spans="2:53" s="5" customFormat="1" ht="18" customHeight="1">
      <c r="B86" s="841"/>
      <c r="C86" s="805"/>
      <c r="D86" s="805"/>
      <c r="E86" s="805"/>
      <c r="F86" s="805"/>
      <c r="G86" s="805"/>
      <c r="H86" s="805"/>
      <c r="I86" s="809"/>
      <c r="J86" s="161" t="s">
        <v>4</v>
      </c>
      <c r="K86" s="812" t="s">
        <v>128</v>
      </c>
      <c r="L86" s="813"/>
      <c r="M86" s="797"/>
      <c r="N86" s="797"/>
      <c r="O86" s="797"/>
      <c r="P86" s="797"/>
      <c r="Q86" s="797"/>
      <c r="R86" s="797"/>
      <c r="S86" s="797"/>
      <c r="T86" s="797"/>
      <c r="U86" s="797"/>
      <c r="V86" s="797"/>
      <c r="W86" s="797"/>
      <c r="X86" s="797"/>
      <c r="Y86" s="797"/>
      <c r="Z86" s="797"/>
      <c r="AA86" s="797"/>
      <c r="AB86" s="797"/>
      <c r="AC86" s="798"/>
      <c r="AJ86" s="86"/>
      <c r="AK86" s="6"/>
      <c r="AL86" s="6"/>
      <c r="AM86" s="6"/>
      <c r="AN86" s="6" t="s">
        <v>112</v>
      </c>
      <c r="AO86" s="6" t="str">
        <f t="shared" ref="AO86" si="49">IF(J85="■","","■")</f>
        <v>■</v>
      </c>
      <c r="AP86" s="6"/>
      <c r="AQ86" s="6"/>
      <c r="AR86" s="6"/>
      <c r="AS86" s="6"/>
      <c r="AT86" s="6"/>
      <c r="AU86" s="6"/>
      <c r="BA86" s="24"/>
    </row>
    <row r="87" spans="2:53" s="5" customFormat="1" ht="18" customHeight="1">
      <c r="B87" s="841"/>
      <c r="C87" s="805"/>
      <c r="D87" s="805"/>
      <c r="E87" s="805"/>
      <c r="F87" s="805"/>
      <c r="G87" s="805"/>
      <c r="H87" s="805"/>
      <c r="I87" s="809">
        <v>6</v>
      </c>
      <c r="J87" s="160" t="s">
        <v>4</v>
      </c>
      <c r="K87" s="810" t="s">
        <v>127</v>
      </c>
      <c r="L87" s="811"/>
      <c r="M87" s="797"/>
      <c r="N87" s="797"/>
      <c r="O87" s="797"/>
      <c r="P87" s="797"/>
      <c r="Q87" s="797"/>
      <c r="R87" s="797"/>
      <c r="S87" s="797"/>
      <c r="T87" s="797"/>
      <c r="U87" s="797"/>
      <c r="V87" s="797"/>
      <c r="W87" s="797"/>
      <c r="X87" s="797"/>
      <c r="Y87" s="797"/>
      <c r="Z87" s="797"/>
      <c r="AA87" s="797"/>
      <c r="AB87" s="797"/>
      <c r="AC87" s="798"/>
      <c r="AJ87" s="86"/>
      <c r="AK87" s="6"/>
      <c r="AL87" s="6"/>
      <c r="AM87" s="6"/>
      <c r="AN87" s="6" t="s">
        <v>112</v>
      </c>
      <c r="AO87" s="6" t="str">
        <f t="shared" ref="AO87" si="50">IF(J88="■","","■")</f>
        <v>■</v>
      </c>
      <c r="AP87" s="6"/>
      <c r="AQ87" s="6"/>
      <c r="AR87" s="6"/>
      <c r="AS87" s="6"/>
      <c r="AT87" s="6"/>
      <c r="AU87" s="6"/>
      <c r="BA87" s="24"/>
    </row>
    <row r="88" spans="2:53" s="5" customFormat="1" ht="18" customHeight="1">
      <c r="B88" s="841"/>
      <c r="C88" s="805"/>
      <c r="D88" s="805"/>
      <c r="E88" s="805"/>
      <c r="F88" s="805"/>
      <c r="G88" s="805"/>
      <c r="H88" s="805"/>
      <c r="I88" s="809"/>
      <c r="J88" s="161" t="s">
        <v>4</v>
      </c>
      <c r="K88" s="812" t="s">
        <v>128</v>
      </c>
      <c r="L88" s="813"/>
      <c r="M88" s="797"/>
      <c r="N88" s="797"/>
      <c r="O88" s="797"/>
      <c r="P88" s="797"/>
      <c r="Q88" s="797"/>
      <c r="R88" s="797"/>
      <c r="S88" s="797"/>
      <c r="T88" s="797"/>
      <c r="U88" s="797"/>
      <c r="V88" s="797"/>
      <c r="W88" s="797"/>
      <c r="X88" s="797"/>
      <c r="Y88" s="797"/>
      <c r="Z88" s="797"/>
      <c r="AA88" s="797"/>
      <c r="AB88" s="797"/>
      <c r="AC88" s="798"/>
      <c r="AJ88" s="86"/>
      <c r="AK88" s="6"/>
      <c r="AL88" s="6"/>
      <c r="AM88" s="6"/>
      <c r="AN88" s="6" t="s">
        <v>112</v>
      </c>
      <c r="AO88" s="6" t="str">
        <f t="shared" ref="AO88" si="51">IF(J87="■","","■")</f>
        <v>■</v>
      </c>
      <c r="AP88" s="6"/>
      <c r="AQ88" s="6"/>
      <c r="AR88" s="6"/>
      <c r="AS88" s="6"/>
      <c r="AT88" s="6"/>
      <c r="AU88" s="6"/>
      <c r="BA88" s="24"/>
    </row>
    <row r="89" spans="2:53" s="5" customFormat="1" ht="18" customHeight="1">
      <c r="B89" s="841"/>
      <c r="C89" s="805"/>
      <c r="D89" s="805"/>
      <c r="E89" s="805"/>
      <c r="F89" s="805"/>
      <c r="G89" s="805"/>
      <c r="H89" s="805"/>
      <c r="I89" s="809">
        <v>7</v>
      </c>
      <c r="J89" s="160" t="s">
        <v>4</v>
      </c>
      <c r="K89" s="810" t="s">
        <v>127</v>
      </c>
      <c r="L89" s="811"/>
      <c r="M89" s="797"/>
      <c r="N89" s="797"/>
      <c r="O89" s="797"/>
      <c r="P89" s="797"/>
      <c r="Q89" s="797"/>
      <c r="R89" s="797"/>
      <c r="S89" s="797"/>
      <c r="T89" s="797"/>
      <c r="U89" s="797"/>
      <c r="V89" s="797"/>
      <c r="W89" s="797"/>
      <c r="X89" s="797"/>
      <c r="Y89" s="797"/>
      <c r="Z89" s="797"/>
      <c r="AA89" s="797"/>
      <c r="AB89" s="797"/>
      <c r="AC89" s="798"/>
      <c r="AJ89" s="86"/>
      <c r="AK89" s="6"/>
      <c r="AL89" s="6"/>
      <c r="AM89" s="6"/>
      <c r="AN89" s="6" t="s">
        <v>112</v>
      </c>
      <c r="AO89" s="6" t="str">
        <f t="shared" ref="AO89" si="52">IF(J90="■","","■")</f>
        <v>■</v>
      </c>
      <c r="AP89" s="6"/>
      <c r="AQ89" s="6"/>
      <c r="AR89" s="6"/>
      <c r="AS89" s="6"/>
      <c r="AT89" s="6"/>
      <c r="AU89" s="6"/>
      <c r="BA89" s="24"/>
    </row>
    <row r="90" spans="2:53" s="5" customFormat="1" ht="18" customHeight="1">
      <c r="B90" s="841"/>
      <c r="C90" s="805"/>
      <c r="D90" s="805"/>
      <c r="E90" s="805"/>
      <c r="F90" s="805"/>
      <c r="G90" s="805"/>
      <c r="H90" s="805"/>
      <c r="I90" s="809"/>
      <c r="J90" s="161" t="s">
        <v>4</v>
      </c>
      <c r="K90" s="812" t="s">
        <v>128</v>
      </c>
      <c r="L90" s="813"/>
      <c r="M90" s="797"/>
      <c r="N90" s="797"/>
      <c r="O90" s="797"/>
      <c r="P90" s="797"/>
      <c r="Q90" s="797"/>
      <c r="R90" s="797"/>
      <c r="S90" s="797"/>
      <c r="T90" s="797"/>
      <c r="U90" s="797"/>
      <c r="V90" s="797"/>
      <c r="W90" s="797"/>
      <c r="X90" s="797"/>
      <c r="Y90" s="797"/>
      <c r="Z90" s="797"/>
      <c r="AA90" s="797"/>
      <c r="AB90" s="797"/>
      <c r="AC90" s="798"/>
      <c r="AJ90" s="86"/>
      <c r="AK90" s="6"/>
      <c r="AL90" s="6"/>
      <c r="AM90" s="6"/>
      <c r="AN90" s="6" t="s">
        <v>112</v>
      </c>
      <c r="AO90" s="6" t="str">
        <f t="shared" ref="AO90" si="53">IF(J89="■","","■")</f>
        <v>■</v>
      </c>
      <c r="AP90" s="6"/>
      <c r="AQ90" s="6"/>
      <c r="AR90" s="6"/>
      <c r="AS90" s="6"/>
      <c r="AT90" s="6"/>
      <c r="AU90" s="6"/>
      <c r="BA90" s="24"/>
    </row>
    <row r="91" spans="2:53" s="5" customFormat="1" ht="18" customHeight="1">
      <c r="B91" s="841"/>
      <c r="C91" s="805"/>
      <c r="D91" s="805"/>
      <c r="E91" s="805"/>
      <c r="F91" s="805"/>
      <c r="G91" s="805"/>
      <c r="H91" s="805"/>
      <c r="I91" s="809">
        <v>8</v>
      </c>
      <c r="J91" s="160" t="s">
        <v>4</v>
      </c>
      <c r="K91" s="810" t="s">
        <v>127</v>
      </c>
      <c r="L91" s="811"/>
      <c r="M91" s="797"/>
      <c r="N91" s="797"/>
      <c r="O91" s="797"/>
      <c r="P91" s="797"/>
      <c r="Q91" s="797"/>
      <c r="R91" s="797"/>
      <c r="S91" s="797"/>
      <c r="T91" s="797"/>
      <c r="U91" s="797"/>
      <c r="V91" s="797"/>
      <c r="W91" s="797"/>
      <c r="X91" s="797"/>
      <c r="Y91" s="797"/>
      <c r="Z91" s="797"/>
      <c r="AA91" s="797"/>
      <c r="AB91" s="797"/>
      <c r="AC91" s="798"/>
      <c r="AJ91" s="86"/>
      <c r="AK91" s="6"/>
      <c r="AL91" s="6"/>
      <c r="AM91" s="6"/>
      <c r="AN91" s="6" t="s">
        <v>112</v>
      </c>
      <c r="AO91" s="6" t="str">
        <f t="shared" ref="AO91" si="54">IF(J92="■","","■")</f>
        <v>■</v>
      </c>
      <c r="AP91" s="6"/>
      <c r="AQ91" s="6"/>
      <c r="AR91" s="6"/>
      <c r="AS91" s="6"/>
      <c r="AT91" s="6"/>
      <c r="AU91" s="6"/>
      <c r="BA91" s="24"/>
    </row>
    <row r="92" spans="2:53" s="5" customFormat="1" ht="18" customHeight="1">
      <c r="B92" s="841"/>
      <c r="C92" s="805"/>
      <c r="D92" s="805"/>
      <c r="E92" s="805"/>
      <c r="F92" s="805"/>
      <c r="G92" s="805"/>
      <c r="H92" s="805"/>
      <c r="I92" s="809"/>
      <c r="J92" s="161" t="s">
        <v>4</v>
      </c>
      <c r="K92" s="812" t="s">
        <v>128</v>
      </c>
      <c r="L92" s="813"/>
      <c r="M92" s="797"/>
      <c r="N92" s="797"/>
      <c r="O92" s="797"/>
      <c r="P92" s="797"/>
      <c r="Q92" s="797"/>
      <c r="R92" s="797"/>
      <c r="S92" s="797"/>
      <c r="T92" s="797"/>
      <c r="U92" s="797"/>
      <c r="V92" s="797"/>
      <c r="W92" s="797"/>
      <c r="X92" s="797"/>
      <c r="Y92" s="797"/>
      <c r="Z92" s="797"/>
      <c r="AA92" s="797"/>
      <c r="AB92" s="797"/>
      <c r="AC92" s="798"/>
      <c r="AJ92" s="86"/>
      <c r="AK92" s="6"/>
      <c r="AL92" s="6"/>
      <c r="AM92" s="6"/>
      <c r="AN92" s="6" t="s">
        <v>112</v>
      </c>
      <c r="AO92" s="6" t="str">
        <f t="shared" ref="AO92" si="55">IF(J91="■","","■")</f>
        <v>■</v>
      </c>
      <c r="AP92" s="6"/>
      <c r="AQ92" s="6"/>
      <c r="AR92" s="6"/>
      <c r="AS92" s="6"/>
      <c r="AT92" s="6"/>
      <c r="AU92" s="6"/>
      <c r="BA92" s="24"/>
    </row>
    <row r="93" spans="2:53" s="5" customFormat="1" ht="18" customHeight="1">
      <c r="B93" s="841"/>
      <c r="C93" s="805"/>
      <c r="D93" s="805"/>
      <c r="E93" s="805"/>
      <c r="F93" s="805"/>
      <c r="G93" s="805"/>
      <c r="H93" s="805"/>
      <c r="I93" s="809">
        <v>9</v>
      </c>
      <c r="J93" s="160" t="s">
        <v>4</v>
      </c>
      <c r="K93" s="810" t="s">
        <v>127</v>
      </c>
      <c r="L93" s="811"/>
      <c r="M93" s="797"/>
      <c r="N93" s="797"/>
      <c r="O93" s="797"/>
      <c r="P93" s="797"/>
      <c r="Q93" s="797"/>
      <c r="R93" s="797"/>
      <c r="S93" s="797"/>
      <c r="T93" s="797"/>
      <c r="U93" s="797"/>
      <c r="V93" s="797"/>
      <c r="W93" s="797"/>
      <c r="X93" s="797"/>
      <c r="Y93" s="797"/>
      <c r="Z93" s="797"/>
      <c r="AA93" s="797"/>
      <c r="AB93" s="797"/>
      <c r="AC93" s="798"/>
      <c r="AJ93" s="86"/>
      <c r="AK93" s="6"/>
      <c r="AL93" s="6"/>
      <c r="AM93" s="6"/>
      <c r="AN93" s="6" t="s">
        <v>112</v>
      </c>
      <c r="AO93" s="6" t="str">
        <f t="shared" ref="AO93" si="56">IF(J94="■","","■")</f>
        <v>■</v>
      </c>
      <c r="AP93" s="6"/>
      <c r="AQ93" s="6"/>
      <c r="AR93" s="6"/>
      <c r="AS93" s="6"/>
      <c r="AT93" s="6"/>
      <c r="AU93" s="6"/>
      <c r="BA93" s="24"/>
    </row>
    <row r="94" spans="2:53" s="5" customFormat="1" ht="18" customHeight="1">
      <c r="B94" s="841"/>
      <c r="C94" s="805"/>
      <c r="D94" s="805"/>
      <c r="E94" s="805"/>
      <c r="F94" s="805"/>
      <c r="G94" s="805"/>
      <c r="H94" s="805"/>
      <c r="I94" s="809"/>
      <c r="J94" s="161" t="s">
        <v>4</v>
      </c>
      <c r="K94" s="812" t="s">
        <v>128</v>
      </c>
      <c r="L94" s="813"/>
      <c r="M94" s="797"/>
      <c r="N94" s="797"/>
      <c r="O94" s="797"/>
      <c r="P94" s="797"/>
      <c r="Q94" s="797"/>
      <c r="R94" s="797"/>
      <c r="S94" s="797"/>
      <c r="T94" s="797"/>
      <c r="U94" s="797"/>
      <c r="V94" s="797"/>
      <c r="W94" s="797"/>
      <c r="X94" s="797"/>
      <c r="Y94" s="797"/>
      <c r="Z94" s="797"/>
      <c r="AA94" s="797"/>
      <c r="AB94" s="797"/>
      <c r="AC94" s="798"/>
      <c r="AJ94" s="86"/>
      <c r="AK94" s="6"/>
      <c r="AL94" s="6"/>
      <c r="AM94" s="6"/>
      <c r="AN94" s="6" t="s">
        <v>112</v>
      </c>
      <c r="AO94" s="6" t="str">
        <f t="shared" ref="AO94" si="57">IF(J93="■","","■")</f>
        <v>■</v>
      </c>
      <c r="AP94" s="6"/>
      <c r="AQ94" s="6"/>
      <c r="AR94" s="6"/>
      <c r="AS94" s="6"/>
      <c r="AT94" s="6"/>
      <c r="AU94" s="6"/>
      <c r="BA94" s="24"/>
    </row>
    <row r="95" spans="2:53" s="5" customFormat="1" ht="18" customHeight="1">
      <c r="B95" s="841"/>
      <c r="C95" s="805"/>
      <c r="D95" s="805"/>
      <c r="E95" s="805"/>
      <c r="F95" s="805"/>
      <c r="G95" s="805"/>
      <c r="H95" s="805"/>
      <c r="I95" s="809">
        <v>10</v>
      </c>
      <c r="J95" s="160" t="s">
        <v>4</v>
      </c>
      <c r="K95" s="810" t="s">
        <v>127</v>
      </c>
      <c r="L95" s="811"/>
      <c r="M95" s="797"/>
      <c r="N95" s="797"/>
      <c r="O95" s="797"/>
      <c r="P95" s="797"/>
      <c r="Q95" s="797"/>
      <c r="R95" s="797"/>
      <c r="S95" s="797"/>
      <c r="T95" s="797"/>
      <c r="U95" s="797"/>
      <c r="V95" s="797"/>
      <c r="W95" s="797"/>
      <c r="X95" s="797"/>
      <c r="Y95" s="797"/>
      <c r="Z95" s="797"/>
      <c r="AA95" s="797"/>
      <c r="AB95" s="797"/>
      <c r="AC95" s="798"/>
      <c r="AJ95" s="86"/>
      <c r="AK95" s="6"/>
      <c r="AL95" s="6"/>
      <c r="AM95" s="6"/>
      <c r="AN95" s="6" t="s">
        <v>112</v>
      </c>
      <c r="AO95" s="6" t="str">
        <f t="shared" ref="AO95" si="58">IF(J96="■","","■")</f>
        <v>■</v>
      </c>
      <c r="AP95" s="6"/>
      <c r="AQ95" s="6"/>
      <c r="AR95" s="6"/>
      <c r="AS95" s="6"/>
      <c r="AT95" s="6"/>
      <c r="AU95" s="6"/>
      <c r="BA95" s="24"/>
    </row>
    <row r="96" spans="2:53" s="5" customFormat="1" ht="18" customHeight="1" thickBot="1">
      <c r="B96" s="842"/>
      <c r="C96" s="806"/>
      <c r="D96" s="806"/>
      <c r="E96" s="806"/>
      <c r="F96" s="806"/>
      <c r="G96" s="806"/>
      <c r="H96" s="806"/>
      <c r="I96" s="843"/>
      <c r="J96" s="166" t="s">
        <v>4</v>
      </c>
      <c r="K96" s="801" t="s">
        <v>128</v>
      </c>
      <c r="L96" s="802"/>
      <c r="M96" s="799"/>
      <c r="N96" s="799"/>
      <c r="O96" s="799"/>
      <c r="P96" s="799"/>
      <c r="Q96" s="799"/>
      <c r="R96" s="799"/>
      <c r="S96" s="799"/>
      <c r="T96" s="799"/>
      <c r="U96" s="799"/>
      <c r="V96" s="799"/>
      <c r="W96" s="799"/>
      <c r="X96" s="799"/>
      <c r="Y96" s="799"/>
      <c r="Z96" s="799"/>
      <c r="AA96" s="799"/>
      <c r="AB96" s="799"/>
      <c r="AC96" s="800"/>
      <c r="AJ96" s="86"/>
      <c r="AK96" s="6"/>
      <c r="AL96" s="6"/>
      <c r="AM96" s="6"/>
      <c r="AN96" s="6" t="s">
        <v>112</v>
      </c>
      <c r="AO96" s="6" t="str">
        <f t="shared" ref="AO96" si="59">IF(J95="■","","■")</f>
        <v>■</v>
      </c>
      <c r="AP96" s="6"/>
      <c r="AQ96" s="6"/>
      <c r="AR96" s="6"/>
      <c r="AS96" s="6"/>
      <c r="AT96" s="6"/>
      <c r="AU96" s="6"/>
      <c r="BA96" s="24"/>
    </row>
    <row r="97" spans="1:52" s="81" customFormat="1" ht="12" customHeight="1">
      <c r="B97" s="85" t="s">
        <v>222</v>
      </c>
      <c r="C97" s="793" t="s">
        <v>161</v>
      </c>
      <c r="D97" s="793"/>
      <c r="E97" s="793"/>
      <c r="F97" s="793"/>
      <c r="G97" s="793"/>
      <c r="H97" s="793"/>
      <c r="I97" s="793"/>
      <c r="J97" s="793"/>
      <c r="K97" s="793"/>
      <c r="L97" s="793"/>
      <c r="M97" s="793"/>
      <c r="N97" s="793"/>
      <c r="O97" s="793"/>
      <c r="P97" s="793"/>
      <c r="Q97" s="793"/>
      <c r="R97" s="793"/>
      <c r="S97" s="793"/>
      <c r="T97" s="793"/>
      <c r="U97" s="793"/>
      <c r="V97" s="793"/>
      <c r="W97" s="793"/>
      <c r="X97" s="793"/>
      <c r="Y97" s="793"/>
      <c r="Z97" s="793"/>
      <c r="AA97" s="793"/>
      <c r="AB97" s="793"/>
      <c r="AC97" s="793"/>
      <c r="AD97" s="793"/>
      <c r="AE97" s="793"/>
      <c r="AF97" s="793"/>
      <c r="AG97" s="793"/>
      <c r="AH97" s="793"/>
      <c r="AI97" s="793"/>
      <c r="AJ97" s="793"/>
      <c r="AK97" s="793"/>
      <c r="AN97" s="83"/>
      <c r="AO97" s="83"/>
      <c r="AP97" s="83"/>
      <c r="AQ97" s="83"/>
      <c r="AR97" s="83"/>
      <c r="AS97" s="83"/>
      <c r="AT97" s="83"/>
      <c r="AU97" s="83"/>
      <c r="AV97" s="83"/>
      <c r="AW97" s="83"/>
      <c r="AX97" s="83"/>
      <c r="AY97" s="83"/>
      <c r="AZ97" s="83"/>
    </row>
    <row r="98" spans="1:52" s="22" customFormat="1" ht="9.75" customHeight="1" thickBo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row>
    <row r="99" spans="1:52" s="22" customFormat="1" ht="18" customHeight="1">
      <c r="B99" s="984" t="s">
        <v>7</v>
      </c>
      <c r="C99" s="985"/>
      <c r="D99" s="985"/>
      <c r="E99" s="985"/>
      <c r="F99" s="986"/>
      <c r="G99" s="990"/>
      <c r="H99" s="990"/>
      <c r="I99" s="990"/>
      <c r="J99" s="990"/>
      <c r="K99" s="990"/>
      <c r="L99" s="990"/>
      <c r="M99" s="990"/>
      <c r="N99" s="990"/>
      <c r="O99" s="990"/>
      <c r="P99" s="990"/>
      <c r="Q99" s="990"/>
      <c r="R99" s="990"/>
      <c r="S99" s="990"/>
      <c r="T99" s="990"/>
      <c r="U99" s="990"/>
      <c r="V99" s="990"/>
      <c r="W99" s="990"/>
      <c r="X99" s="990"/>
      <c r="Y99" s="990"/>
      <c r="Z99" s="990"/>
      <c r="AA99" s="990"/>
      <c r="AB99" s="990"/>
      <c r="AC99" s="990"/>
      <c r="AD99" s="990"/>
      <c r="AE99" s="990"/>
      <c r="AF99" s="990"/>
      <c r="AG99" s="990"/>
      <c r="AH99" s="990"/>
      <c r="AI99" s="990"/>
      <c r="AJ99" s="990"/>
      <c r="AK99" s="991"/>
    </row>
    <row r="100" spans="1:52" s="22" customFormat="1" ht="18" customHeight="1" thickBot="1">
      <c r="B100" s="987"/>
      <c r="C100" s="988"/>
      <c r="D100" s="988"/>
      <c r="E100" s="988"/>
      <c r="F100" s="989"/>
      <c r="G100" s="992"/>
      <c r="H100" s="992"/>
      <c r="I100" s="992"/>
      <c r="J100" s="992"/>
      <c r="K100" s="992"/>
      <c r="L100" s="992"/>
      <c r="M100" s="992"/>
      <c r="N100" s="992"/>
      <c r="O100" s="992"/>
      <c r="P100" s="992"/>
      <c r="Q100" s="992"/>
      <c r="R100" s="992"/>
      <c r="S100" s="992"/>
      <c r="T100" s="992"/>
      <c r="U100" s="992"/>
      <c r="V100" s="992"/>
      <c r="W100" s="992"/>
      <c r="X100" s="992"/>
      <c r="Y100" s="992"/>
      <c r="Z100" s="992"/>
      <c r="AA100" s="992"/>
      <c r="AB100" s="992"/>
      <c r="AC100" s="992"/>
      <c r="AD100" s="992"/>
      <c r="AE100" s="992"/>
      <c r="AF100" s="992"/>
      <c r="AG100" s="992"/>
      <c r="AH100" s="992"/>
      <c r="AI100" s="992"/>
      <c r="AJ100" s="992"/>
      <c r="AK100" s="993"/>
    </row>
    <row r="101" spans="1:52" ht="9.9"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row>
    <row r="102" spans="1:52" ht="18" customHeight="1">
      <c r="B102" s="35" t="s">
        <v>62</v>
      </c>
      <c r="C102" s="36"/>
      <c r="D102" s="36"/>
      <c r="E102" s="36"/>
      <c r="F102" s="36"/>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row>
    <row r="103" spans="1:52" ht="27" customHeight="1">
      <c r="B103" s="794" t="s">
        <v>86</v>
      </c>
      <c r="C103" s="795"/>
      <c r="D103" s="795"/>
      <c r="E103" s="795"/>
      <c r="F103" s="796"/>
      <c r="G103" s="933" t="s">
        <v>223</v>
      </c>
      <c r="H103" s="934"/>
      <c r="I103" s="935"/>
      <c r="J103" s="1051" t="s">
        <v>63</v>
      </c>
      <c r="K103" s="1052"/>
      <c r="L103" s="1052"/>
      <c r="M103" s="1052"/>
      <c r="N103" s="1052"/>
      <c r="O103" s="807">
        <v>12</v>
      </c>
      <c r="P103" s="807"/>
      <c r="Q103" s="808" t="s">
        <v>556</v>
      </c>
      <c r="R103" s="808"/>
      <c r="S103" s="808"/>
      <c r="T103" s="808"/>
      <c r="U103" s="808"/>
      <c r="V103" s="808"/>
      <c r="W103" s="970" t="s">
        <v>575</v>
      </c>
      <c r="X103" s="971"/>
      <c r="Y103" s="971"/>
      <c r="Z103" s="971"/>
      <c r="AA103" s="971"/>
      <c r="AB103" s="971"/>
      <c r="AC103" s="971"/>
      <c r="AD103" s="971"/>
      <c r="AE103" s="971"/>
      <c r="AF103" s="971"/>
      <c r="AG103" s="971"/>
      <c r="AH103" s="971"/>
      <c r="AI103" s="971"/>
      <c r="AJ103" s="971"/>
      <c r="AK103" s="972"/>
    </row>
    <row r="104" spans="1:52" ht="24" customHeight="1">
      <c r="B104" s="794" t="s">
        <v>64</v>
      </c>
      <c r="C104" s="795"/>
      <c r="D104" s="795"/>
      <c r="E104" s="795"/>
      <c r="F104" s="796"/>
      <c r="G104" s="933" t="s">
        <v>77</v>
      </c>
      <c r="H104" s="934"/>
      <c r="I104" s="934"/>
      <c r="J104" s="934"/>
      <c r="K104" s="935"/>
      <c r="L104" s="976" t="s">
        <v>224</v>
      </c>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978"/>
      <c r="AN104" s="18" t="s">
        <v>87</v>
      </c>
      <c r="AO104" s="18" t="s">
        <v>78</v>
      </c>
    </row>
    <row r="105" spans="1:52" ht="24" customHeight="1">
      <c r="B105" s="973"/>
      <c r="C105" s="974"/>
      <c r="D105" s="974"/>
      <c r="E105" s="974"/>
      <c r="F105" s="975"/>
      <c r="G105" s="979" t="s">
        <v>79</v>
      </c>
      <c r="H105" s="979"/>
      <c r="I105" s="979"/>
      <c r="J105" s="979" t="s">
        <v>88</v>
      </c>
      <c r="K105" s="979"/>
      <c r="L105" s="980" t="s">
        <v>557</v>
      </c>
      <c r="M105" s="980"/>
      <c r="N105" s="980"/>
      <c r="O105" s="980"/>
      <c r="P105" s="980"/>
      <c r="Q105" s="980"/>
      <c r="R105" s="980"/>
      <c r="S105" s="980"/>
      <c r="T105" s="980"/>
      <c r="U105" s="980"/>
      <c r="V105" s="980"/>
      <c r="W105" s="980"/>
      <c r="X105" s="980"/>
      <c r="Y105" s="980"/>
      <c r="Z105" s="980"/>
      <c r="AA105" s="980"/>
      <c r="AB105" s="980"/>
      <c r="AC105" s="980"/>
      <c r="AD105" s="980"/>
      <c r="AE105" s="980"/>
      <c r="AF105" s="980"/>
      <c r="AG105" s="980"/>
      <c r="AH105" s="980"/>
      <c r="AI105" s="980"/>
      <c r="AJ105" s="980"/>
      <c r="AK105" s="980"/>
    </row>
    <row r="106" spans="1:52" ht="24" customHeight="1">
      <c r="B106" s="973"/>
      <c r="C106" s="974"/>
      <c r="D106" s="974"/>
      <c r="E106" s="974"/>
      <c r="F106" s="975"/>
      <c r="G106" s="979"/>
      <c r="H106" s="979"/>
      <c r="I106" s="979"/>
      <c r="J106" s="979" t="s">
        <v>89</v>
      </c>
      <c r="K106" s="979"/>
      <c r="L106" s="980" t="s">
        <v>597</v>
      </c>
      <c r="M106" s="980"/>
      <c r="N106" s="980"/>
      <c r="O106" s="980"/>
      <c r="P106" s="980"/>
      <c r="Q106" s="980"/>
      <c r="R106" s="980"/>
      <c r="S106" s="980"/>
      <c r="T106" s="980"/>
      <c r="U106" s="980"/>
      <c r="V106" s="980"/>
      <c r="W106" s="980"/>
      <c r="X106" s="980"/>
      <c r="Y106" s="980"/>
      <c r="Z106" s="980"/>
      <c r="AA106" s="980"/>
      <c r="AB106" s="980"/>
      <c r="AC106" s="980"/>
      <c r="AD106" s="980"/>
      <c r="AE106" s="980"/>
      <c r="AF106" s="980"/>
      <c r="AG106" s="980"/>
      <c r="AH106" s="980"/>
      <c r="AI106" s="980"/>
      <c r="AJ106" s="980"/>
      <c r="AK106" s="980"/>
    </row>
    <row r="107" spans="1:52" ht="27.9" customHeight="1">
      <c r="B107" s="973"/>
      <c r="C107" s="974"/>
      <c r="D107" s="974"/>
      <c r="E107" s="974"/>
      <c r="F107" s="975"/>
      <c r="G107" s="979"/>
      <c r="H107" s="979"/>
      <c r="I107" s="979"/>
      <c r="J107" s="979" t="s">
        <v>90</v>
      </c>
      <c r="K107" s="979"/>
      <c r="L107" s="1046" t="s">
        <v>595</v>
      </c>
      <c r="M107" s="1047"/>
      <c r="N107" s="1047"/>
      <c r="O107" s="1047"/>
      <c r="P107" s="1047"/>
      <c r="Q107" s="1048" t="s">
        <v>91</v>
      </c>
      <c r="R107" s="1049"/>
      <c r="S107" s="1049"/>
      <c r="T107" s="1049"/>
      <c r="U107" s="1049"/>
      <c r="V107" s="1049"/>
      <c r="W107" s="1049"/>
      <c r="X107" s="1049"/>
      <c r="Y107" s="1049"/>
      <c r="Z107" s="1049"/>
      <c r="AA107" s="1049"/>
      <c r="AB107" s="1049"/>
      <c r="AC107" s="1049"/>
      <c r="AD107" s="1049"/>
      <c r="AE107" s="1049"/>
      <c r="AF107" s="1049"/>
      <c r="AG107" s="1049"/>
      <c r="AH107" s="1049"/>
      <c r="AI107" s="1049"/>
      <c r="AJ107" s="1049"/>
      <c r="AK107" s="1050"/>
    </row>
    <row r="108" spans="1:52" ht="21.9" customHeight="1">
      <c r="B108" s="794" t="s">
        <v>92</v>
      </c>
      <c r="C108" s="795"/>
      <c r="D108" s="795"/>
      <c r="E108" s="795"/>
      <c r="F108" s="796"/>
      <c r="G108" s="933" t="s">
        <v>93</v>
      </c>
      <c r="H108" s="934"/>
      <c r="I108" s="934"/>
      <c r="J108" s="934"/>
      <c r="K108" s="935"/>
      <c r="L108" s="1027" t="s">
        <v>176</v>
      </c>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row>
    <row r="109" spans="1:52" ht="21.75" customHeight="1">
      <c r="B109" s="1024"/>
      <c r="C109" s="1025"/>
      <c r="D109" s="1025"/>
      <c r="E109" s="1025"/>
      <c r="F109" s="1026"/>
      <c r="G109" s="933" t="s">
        <v>94</v>
      </c>
      <c r="H109" s="934"/>
      <c r="I109" s="934"/>
      <c r="J109" s="934"/>
      <c r="K109" s="935"/>
      <c r="L109" s="1028" t="s">
        <v>177</v>
      </c>
      <c r="M109" s="1029"/>
      <c r="N109" s="1029"/>
      <c r="O109" s="1029"/>
      <c r="P109" s="1029"/>
      <c r="Q109" s="1029"/>
      <c r="R109" s="1029"/>
      <c r="S109" s="1029"/>
      <c r="T109" s="1029"/>
      <c r="U109" s="1029"/>
      <c r="V109" s="1029"/>
      <c r="W109" s="1029"/>
      <c r="X109" s="1029"/>
      <c r="Y109" s="1029"/>
      <c r="Z109" s="1029"/>
      <c r="AA109" s="1029"/>
      <c r="AB109" s="1029"/>
      <c r="AC109" s="1029"/>
      <c r="AD109" s="1029"/>
      <c r="AE109" s="1029"/>
      <c r="AF109" s="1029"/>
      <c r="AG109" s="1029"/>
      <c r="AH109" s="1029"/>
      <c r="AI109" s="1029"/>
      <c r="AJ109" s="1029"/>
      <c r="AK109" s="1029"/>
    </row>
    <row r="110" spans="1:52" s="22" customFormat="1" ht="18" customHeight="1">
      <c r="B110" s="38"/>
      <c r="C110" s="39"/>
      <c r="D110" s="39"/>
      <c r="E110" s="39"/>
      <c r="F110" s="39"/>
      <c r="G110" s="40"/>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52" s="22" customFormat="1" ht="18" customHeight="1">
      <c r="B111" s="23" t="s">
        <v>558</v>
      </c>
      <c r="C111" s="17"/>
      <c r="D111" s="17"/>
      <c r="E111" s="17"/>
      <c r="F111" s="17"/>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row>
    <row r="112" spans="1:52" ht="24.9" customHeight="1">
      <c r="A112" s="42"/>
      <c r="B112" s="949" t="s">
        <v>8</v>
      </c>
      <c r="C112" s="950"/>
      <c r="D112" s="950"/>
      <c r="E112" s="951"/>
      <c r="F112" s="941" t="s">
        <v>587</v>
      </c>
      <c r="G112" s="942"/>
      <c r="H112" s="933" t="s">
        <v>206</v>
      </c>
      <c r="I112" s="934"/>
      <c r="J112" s="935"/>
      <c r="K112" s="947"/>
      <c r="L112" s="947"/>
      <c r="M112" s="947"/>
      <c r="N112" s="947"/>
      <c r="O112" s="947"/>
      <c r="P112" s="947"/>
      <c r="Q112" s="947"/>
      <c r="R112" s="947"/>
      <c r="S112" s="947"/>
      <c r="T112" s="947"/>
      <c r="U112" s="947"/>
      <c r="V112" s="947"/>
      <c r="W112" s="947"/>
      <c r="X112" s="947"/>
      <c r="Y112" s="947"/>
      <c r="Z112" s="947"/>
      <c r="AA112" s="947"/>
      <c r="AB112" s="947"/>
      <c r="AC112" s="947"/>
      <c r="AD112" s="947"/>
      <c r="AE112" s="947"/>
      <c r="AF112" s="947"/>
      <c r="AG112" s="947"/>
      <c r="AH112" s="947"/>
      <c r="AI112" s="947"/>
      <c r="AJ112" s="947"/>
      <c r="AK112" s="948"/>
      <c r="AL112" s="42"/>
    </row>
    <row r="113" spans="1:43" ht="24.9" customHeight="1">
      <c r="A113" s="42"/>
      <c r="B113" s="952"/>
      <c r="C113" s="953"/>
      <c r="D113" s="953"/>
      <c r="E113" s="954"/>
      <c r="F113" s="943"/>
      <c r="G113" s="944"/>
      <c r="H113" s="933" t="s">
        <v>65</v>
      </c>
      <c r="I113" s="934"/>
      <c r="J113" s="935"/>
      <c r="K113" s="933" t="s">
        <v>66</v>
      </c>
      <c r="L113" s="935"/>
      <c r="M113" s="930"/>
      <c r="N113" s="931"/>
      <c r="O113" s="931"/>
      <c r="P113" s="931"/>
      <c r="Q113" s="931"/>
      <c r="R113" s="931"/>
      <c r="S113" s="932"/>
      <c r="T113" s="933" t="s">
        <v>67</v>
      </c>
      <c r="U113" s="934"/>
      <c r="V113" s="935"/>
      <c r="W113" s="930"/>
      <c r="X113" s="931"/>
      <c r="Y113" s="931"/>
      <c r="Z113" s="931"/>
      <c r="AA113" s="931"/>
      <c r="AB113" s="931"/>
      <c r="AC113" s="931"/>
      <c r="AD113" s="932"/>
      <c r="AE113" s="933" t="s">
        <v>68</v>
      </c>
      <c r="AF113" s="935"/>
      <c r="AG113" s="967"/>
      <c r="AH113" s="968"/>
      <c r="AI113" s="968"/>
      <c r="AJ113" s="968"/>
      <c r="AK113" s="969"/>
      <c r="AL113" s="42"/>
    </row>
    <row r="114" spans="1:43" ht="24.9" customHeight="1">
      <c r="A114" s="42"/>
      <c r="B114" s="952"/>
      <c r="C114" s="953"/>
      <c r="D114" s="953"/>
      <c r="E114" s="954"/>
      <c r="F114" s="945"/>
      <c r="G114" s="946"/>
      <c r="H114" s="933"/>
      <c r="I114" s="934"/>
      <c r="J114" s="935"/>
      <c r="K114" s="933" t="s">
        <v>69</v>
      </c>
      <c r="L114" s="935"/>
      <c r="M114" s="930"/>
      <c r="N114" s="931"/>
      <c r="O114" s="931"/>
      <c r="P114" s="931"/>
      <c r="Q114" s="931"/>
      <c r="R114" s="931"/>
      <c r="S114" s="931"/>
      <c r="T114" s="931"/>
      <c r="U114" s="931"/>
      <c r="V114" s="931"/>
      <c r="W114" s="931"/>
      <c r="X114" s="931"/>
      <c r="Y114" s="931"/>
      <c r="Z114" s="931"/>
      <c r="AA114" s="931"/>
      <c r="AB114" s="931"/>
      <c r="AC114" s="931"/>
      <c r="AD114" s="931"/>
      <c r="AE114" s="931"/>
      <c r="AF114" s="931"/>
      <c r="AG114" s="931"/>
      <c r="AH114" s="931"/>
      <c r="AI114" s="931"/>
      <c r="AJ114" s="931"/>
      <c r="AK114" s="932"/>
      <c r="AL114" s="42"/>
    </row>
    <row r="115" spans="1:43" ht="24.9" customHeight="1">
      <c r="B115" s="949" t="s">
        <v>226</v>
      </c>
      <c r="C115" s="950"/>
      <c r="D115" s="950"/>
      <c r="E115" s="951"/>
      <c r="F115" s="958" t="s">
        <v>586</v>
      </c>
      <c r="G115" s="959"/>
      <c r="H115" s="959"/>
      <c r="I115" s="959"/>
      <c r="J115" s="960"/>
      <c r="K115" s="933" t="s">
        <v>80</v>
      </c>
      <c r="L115" s="935"/>
      <c r="M115" s="964" t="s">
        <v>81</v>
      </c>
      <c r="N115" s="965"/>
      <c r="O115" s="965"/>
      <c r="P115" s="965"/>
      <c r="Q115" s="965"/>
      <c r="R115" s="965"/>
      <c r="S115" s="966"/>
      <c r="T115" s="933" t="s">
        <v>205</v>
      </c>
      <c r="U115" s="935"/>
      <c r="V115" s="936" t="s">
        <v>212</v>
      </c>
      <c r="W115" s="937"/>
      <c r="X115" s="937"/>
      <c r="Y115" s="937"/>
      <c r="Z115" s="937"/>
      <c r="AA115" s="937"/>
      <c r="AB115" s="937"/>
      <c r="AC115" s="937"/>
      <c r="AD115" s="937"/>
      <c r="AE115" s="937"/>
      <c r="AF115" s="937"/>
      <c r="AG115" s="937"/>
      <c r="AH115" s="937"/>
      <c r="AI115" s="937"/>
      <c r="AJ115" s="937"/>
      <c r="AK115" s="938"/>
      <c r="AL115" s="42"/>
      <c r="AN115" s="18" t="s">
        <v>81</v>
      </c>
      <c r="AO115" s="18" t="s">
        <v>82</v>
      </c>
      <c r="AP115" s="18" t="s">
        <v>83</v>
      </c>
      <c r="AQ115" s="18" t="s">
        <v>84</v>
      </c>
    </row>
    <row r="116" spans="1:43" ht="20.149999999999999" customHeight="1">
      <c r="B116" s="955"/>
      <c r="C116" s="956"/>
      <c r="D116" s="956"/>
      <c r="E116" s="957"/>
      <c r="F116" s="961"/>
      <c r="G116" s="962"/>
      <c r="H116" s="962"/>
      <c r="I116" s="962"/>
      <c r="J116" s="963"/>
      <c r="K116" s="44" t="s">
        <v>4</v>
      </c>
      <c r="L116" s="939" t="s">
        <v>85</v>
      </c>
      <c r="M116" s="939"/>
      <c r="N116" s="939"/>
      <c r="O116" s="939"/>
      <c r="P116" s="939"/>
      <c r="Q116" s="939"/>
      <c r="R116" s="939"/>
      <c r="S116" s="939"/>
      <c r="T116" s="939"/>
      <c r="U116" s="939"/>
      <c r="V116" s="939"/>
      <c r="W116" s="939"/>
      <c r="X116" s="939"/>
      <c r="Y116" s="939"/>
      <c r="Z116" s="939"/>
      <c r="AA116" s="939"/>
      <c r="AB116" s="939"/>
      <c r="AC116" s="939"/>
      <c r="AD116" s="939"/>
      <c r="AE116" s="939"/>
      <c r="AF116" s="939"/>
      <c r="AG116" s="939"/>
      <c r="AH116" s="939"/>
      <c r="AI116" s="939"/>
      <c r="AJ116" s="939"/>
      <c r="AK116" s="940"/>
      <c r="AL116" s="42"/>
    </row>
    <row r="117" spans="1:43" s="22" customFormat="1" ht="24" customHeight="1">
      <c r="B117" s="921" t="s">
        <v>9</v>
      </c>
      <c r="C117" s="922"/>
      <c r="D117" s="922"/>
      <c r="E117" s="923"/>
      <c r="F117" s="924" t="s">
        <v>10</v>
      </c>
      <c r="G117" s="925"/>
      <c r="H117" s="925"/>
      <c r="I117" s="925"/>
      <c r="J117" s="926"/>
      <c r="K117" s="927"/>
      <c r="L117" s="928"/>
      <c r="M117" s="928"/>
      <c r="N117" s="928"/>
      <c r="O117" s="928"/>
      <c r="P117" s="928"/>
      <c r="Q117" s="928"/>
      <c r="R117" s="928"/>
      <c r="S117" s="928"/>
      <c r="T117" s="928"/>
      <c r="U117" s="928"/>
      <c r="V117" s="928"/>
      <c r="W117" s="928"/>
      <c r="X117" s="928"/>
      <c r="Y117" s="928"/>
      <c r="Z117" s="928"/>
      <c r="AA117" s="928"/>
      <c r="AB117" s="928"/>
      <c r="AC117" s="928"/>
      <c r="AD117" s="928"/>
      <c r="AE117" s="928"/>
      <c r="AF117" s="928"/>
      <c r="AG117" s="928"/>
      <c r="AH117" s="928"/>
      <c r="AI117" s="928"/>
      <c r="AJ117" s="928"/>
      <c r="AK117" s="929"/>
    </row>
    <row r="118" spans="1:43" ht="24" customHeight="1">
      <c r="B118" s="45"/>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row>
    <row r="119" spans="1:43" ht="12" customHeight="1">
      <c r="B119" s="14" t="s">
        <v>178</v>
      </c>
      <c r="C119" s="14"/>
      <c r="D119" s="14"/>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row>
    <row r="120" spans="1:43" ht="12" customHeight="1">
      <c r="B120" s="14"/>
      <c r="C120" s="14" t="s">
        <v>207</v>
      </c>
      <c r="D120" s="14"/>
      <c r="E120" s="153"/>
      <c r="F120" s="153"/>
      <c r="G120" s="153"/>
      <c r="H120" s="153"/>
      <c r="I120" s="153"/>
      <c r="J120" s="153"/>
      <c r="K120" s="789" t="s">
        <v>225</v>
      </c>
      <c r="L120" s="790"/>
      <c r="M120" s="790"/>
      <c r="N120" s="790"/>
      <c r="O120" s="790"/>
      <c r="P120" s="790"/>
      <c r="Q120" s="790"/>
      <c r="R120" s="790"/>
      <c r="S120" s="790"/>
      <c r="T120" s="790"/>
      <c r="U120" s="790"/>
      <c r="V120" s="790"/>
      <c r="W120" s="790"/>
      <c r="X120" s="790"/>
      <c r="Y120" s="790"/>
      <c r="Z120" s="790"/>
      <c r="AA120" s="790"/>
      <c r="AB120" s="790"/>
      <c r="AC120" s="790"/>
      <c r="AD120" s="790"/>
      <c r="AE120" s="790"/>
      <c r="AF120" s="790"/>
      <c r="AG120" s="790"/>
      <c r="AH120" s="790"/>
      <c r="AI120" s="790"/>
      <c r="AJ120" s="790"/>
      <c r="AK120" s="790"/>
    </row>
    <row r="121" spans="1:43" ht="12" customHeight="1">
      <c r="B121" s="14"/>
      <c r="C121" s="14" t="s">
        <v>208</v>
      </c>
      <c r="D121" s="14"/>
      <c r="E121" s="153"/>
      <c r="F121" s="153"/>
      <c r="G121" s="153"/>
      <c r="H121" s="153"/>
      <c r="I121" s="153"/>
      <c r="J121" s="153"/>
      <c r="K121" s="789" t="s">
        <v>213</v>
      </c>
      <c r="L121" s="790"/>
      <c r="M121" s="790"/>
      <c r="N121" s="790"/>
      <c r="O121" s="790"/>
      <c r="P121" s="790"/>
      <c r="Q121" s="790"/>
      <c r="R121" s="790"/>
      <c r="S121" s="790"/>
      <c r="T121" s="790"/>
      <c r="U121" s="790"/>
      <c r="V121" s="790"/>
      <c r="W121" s="790"/>
      <c r="X121" s="790"/>
      <c r="Y121" s="790"/>
      <c r="Z121" s="790"/>
      <c r="AA121" s="790"/>
      <c r="AB121" s="790"/>
      <c r="AC121" s="790"/>
      <c r="AD121" s="790"/>
      <c r="AE121" s="790"/>
      <c r="AF121" s="790"/>
      <c r="AG121" s="790"/>
      <c r="AH121" s="790"/>
      <c r="AI121" s="790"/>
      <c r="AJ121" s="790"/>
      <c r="AK121" s="790"/>
    </row>
    <row r="122" spans="1:43" ht="12" customHeight="1">
      <c r="B122" s="14"/>
      <c r="C122" s="14" t="s">
        <v>209</v>
      </c>
      <c r="D122" s="14"/>
      <c r="E122" s="153"/>
      <c r="F122" s="153"/>
      <c r="G122" s="153"/>
      <c r="H122" s="153"/>
      <c r="I122" s="153"/>
      <c r="J122" s="153"/>
      <c r="K122" s="789" t="s">
        <v>214</v>
      </c>
      <c r="L122" s="790"/>
      <c r="M122" s="790"/>
      <c r="N122" s="790"/>
      <c r="O122" s="790"/>
      <c r="P122" s="790"/>
      <c r="Q122" s="790"/>
      <c r="R122" s="790"/>
      <c r="S122" s="790"/>
      <c r="T122" s="790"/>
      <c r="U122" s="790"/>
      <c r="V122" s="790"/>
      <c r="W122" s="790"/>
      <c r="X122" s="790"/>
      <c r="Y122" s="790"/>
      <c r="Z122" s="790"/>
      <c r="AA122" s="790"/>
      <c r="AB122" s="790"/>
      <c r="AC122" s="790"/>
      <c r="AD122" s="790"/>
      <c r="AE122" s="790"/>
      <c r="AF122" s="790"/>
      <c r="AG122" s="790"/>
      <c r="AH122" s="790"/>
      <c r="AI122" s="790"/>
      <c r="AJ122" s="790"/>
      <c r="AK122" s="790"/>
    </row>
    <row r="123" spans="1:43" ht="12" customHeight="1">
      <c r="B123" s="14"/>
      <c r="C123" s="14" t="s">
        <v>210</v>
      </c>
      <c r="D123" s="14"/>
      <c r="E123" s="153"/>
      <c r="F123" s="153"/>
      <c r="G123" s="153"/>
      <c r="H123" s="153"/>
      <c r="I123" s="153"/>
      <c r="J123" s="153"/>
      <c r="K123" s="789" t="s">
        <v>215</v>
      </c>
      <c r="L123" s="790"/>
      <c r="M123" s="790"/>
      <c r="N123" s="790"/>
      <c r="O123" s="790"/>
      <c r="P123" s="790"/>
      <c r="Q123" s="790"/>
      <c r="R123" s="790"/>
      <c r="S123" s="790"/>
      <c r="T123" s="790"/>
      <c r="U123" s="790"/>
      <c r="V123" s="790"/>
      <c r="W123" s="790"/>
      <c r="X123" s="790"/>
      <c r="Y123" s="790"/>
      <c r="Z123" s="790"/>
      <c r="AA123" s="790"/>
      <c r="AB123" s="790"/>
      <c r="AC123" s="790"/>
      <c r="AD123" s="790"/>
      <c r="AE123" s="790"/>
      <c r="AF123" s="790"/>
      <c r="AG123" s="790"/>
      <c r="AH123" s="790"/>
      <c r="AI123" s="790"/>
      <c r="AJ123" s="790"/>
      <c r="AK123" s="790"/>
    </row>
    <row r="124" spans="1:43" ht="12" customHeight="1">
      <c r="B124" s="14"/>
      <c r="C124" s="14" t="s">
        <v>211</v>
      </c>
      <c r="D124" s="14"/>
      <c r="E124" s="153"/>
      <c r="F124" s="153"/>
      <c r="G124" s="153"/>
      <c r="H124" s="153"/>
      <c r="I124" s="153"/>
      <c r="J124" s="153"/>
      <c r="K124" s="789" t="s">
        <v>216</v>
      </c>
      <c r="L124" s="790"/>
      <c r="M124" s="790"/>
      <c r="N124" s="790"/>
      <c r="O124" s="790"/>
      <c r="P124" s="790"/>
      <c r="Q124" s="790"/>
      <c r="R124" s="790"/>
      <c r="S124" s="790"/>
      <c r="T124" s="790"/>
      <c r="U124" s="790"/>
      <c r="V124" s="790"/>
      <c r="W124" s="790"/>
      <c r="X124" s="790"/>
      <c r="Y124" s="790"/>
      <c r="Z124" s="790"/>
      <c r="AA124" s="790"/>
      <c r="AB124" s="790"/>
      <c r="AC124" s="790"/>
      <c r="AD124" s="790"/>
      <c r="AE124" s="790"/>
      <c r="AF124" s="790"/>
      <c r="AG124" s="790"/>
      <c r="AH124" s="790"/>
      <c r="AI124" s="790"/>
      <c r="AJ124" s="790"/>
      <c r="AK124" s="790"/>
    </row>
    <row r="125" spans="1:43" ht="12" customHeight="1">
      <c r="B125" s="14"/>
      <c r="C125" s="14"/>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row>
    <row r="126" spans="1:43" ht="12" customHeight="1">
      <c r="B126" s="14" t="s">
        <v>218</v>
      </c>
      <c r="C126" s="4"/>
      <c r="D126" s="4"/>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row>
    <row r="127" spans="1:43" ht="12" customHeight="1">
      <c r="B127" s="14"/>
      <c r="C127" s="14" t="s">
        <v>179</v>
      </c>
      <c r="D127" s="14"/>
      <c r="E127" s="153"/>
      <c r="F127" s="153"/>
      <c r="G127" s="153"/>
      <c r="H127" s="153"/>
      <c r="I127" s="153"/>
      <c r="J127" s="153"/>
      <c r="K127" s="789" t="s">
        <v>217</v>
      </c>
      <c r="L127" s="790"/>
      <c r="M127" s="790"/>
      <c r="N127" s="790"/>
      <c r="O127" s="790"/>
      <c r="P127" s="790"/>
      <c r="Q127" s="790"/>
      <c r="R127" s="790"/>
      <c r="S127" s="790"/>
      <c r="T127" s="790"/>
      <c r="U127" s="790"/>
      <c r="V127" s="790"/>
      <c r="W127" s="790"/>
      <c r="X127" s="790"/>
      <c r="Y127" s="790"/>
      <c r="Z127" s="790"/>
      <c r="AA127" s="790"/>
      <c r="AB127" s="790"/>
      <c r="AC127" s="790"/>
      <c r="AD127" s="790"/>
      <c r="AE127" s="790"/>
      <c r="AF127" s="790"/>
      <c r="AG127" s="790"/>
      <c r="AH127" s="790"/>
      <c r="AI127" s="790"/>
      <c r="AJ127" s="790"/>
      <c r="AK127" s="790"/>
    </row>
    <row r="128" spans="1:43" ht="12" customHeight="1">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row>
    <row r="129" spans="2:37" ht="12" customHeight="1">
      <c r="B129" s="14"/>
      <c r="C129" s="14"/>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row>
    <row r="130" spans="2:37" ht="12" customHeight="1">
      <c r="B130" s="14"/>
      <c r="C130" s="14"/>
      <c r="D130" s="14"/>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row>
    <row r="131" spans="2:37" ht="12" customHeight="1">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row>
    <row r="132" spans="2:37" ht="12" customHeight="1">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row>
    <row r="133" spans="2:37" ht="12" customHeight="1">
      <c r="B133" s="14"/>
      <c r="C133" s="14"/>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row>
    <row r="134" spans="2:37" ht="12" customHeight="1">
      <c r="B134" s="14"/>
      <c r="C134" s="4"/>
      <c r="D134" s="4"/>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row>
  </sheetData>
  <mergeCells count="292">
    <mergeCell ref="F11:H12"/>
    <mergeCell ref="AH11:AK11"/>
    <mergeCell ref="F13:H13"/>
    <mergeCell ref="F14:H16"/>
    <mergeCell ref="AH14:AK14"/>
    <mergeCell ref="AH15:AK15"/>
    <mergeCell ref="B4:J4"/>
    <mergeCell ref="L4:P4"/>
    <mergeCell ref="Q4:AJ4"/>
    <mergeCell ref="B8:E16"/>
    <mergeCell ref="F8:W8"/>
    <mergeCell ref="X8:AD8"/>
    <mergeCell ref="AE8:AK8"/>
    <mergeCell ref="F9:H10"/>
    <mergeCell ref="AH9:AK9"/>
    <mergeCell ref="AH10:AK10"/>
    <mergeCell ref="R22:Z22"/>
    <mergeCell ref="AA22:AI22"/>
    <mergeCell ref="I23:Q23"/>
    <mergeCell ref="R23:Z23"/>
    <mergeCell ref="AA23:AI23"/>
    <mergeCell ref="C24:AK24"/>
    <mergeCell ref="B19:B20"/>
    <mergeCell ref="C19:Q19"/>
    <mergeCell ref="D20:H20"/>
    <mergeCell ref="I20:Q20"/>
    <mergeCell ref="B22:B23"/>
    <mergeCell ref="C22:H23"/>
    <mergeCell ref="I22:Q22"/>
    <mergeCell ref="C32:AK32"/>
    <mergeCell ref="B34:B36"/>
    <mergeCell ref="C34:H36"/>
    <mergeCell ref="I34:AC34"/>
    <mergeCell ref="J35:AC35"/>
    <mergeCell ref="J36:AC36"/>
    <mergeCell ref="C25:AK25"/>
    <mergeCell ref="C27:H27"/>
    <mergeCell ref="I27:W27"/>
    <mergeCell ref="B29:B31"/>
    <mergeCell ref="C29:H31"/>
    <mergeCell ref="J29:R29"/>
    <mergeCell ref="S29:W29"/>
    <mergeCell ref="J30:R30"/>
    <mergeCell ref="S30:W31"/>
    <mergeCell ref="J31:R31"/>
    <mergeCell ref="C37:AK37"/>
    <mergeCell ref="B39:B45"/>
    <mergeCell ref="C39:H45"/>
    <mergeCell ref="J39:L39"/>
    <mergeCell ref="M39:T39"/>
    <mergeCell ref="U39:AE39"/>
    <mergeCell ref="AF39:AK39"/>
    <mergeCell ref="I40:I41"/>
    <mergeCell ref="K40:L40"/>
    <mergeCell ref="M40:T41"/>
    <mergeCell ref="I44:I45"/>
    <mergeCell ref="K44:L44"/>
    <mergeCell ref="M44:T45"/>
    <mergeCell ref="U44:AE45"/>
    <mergeCell ref="AF44:AK45"/>
    <mergeCell ref="K45:L45"/>
    <mergeCell ref="U40:AE41"/>
    <mergeCell ref="AF40:AK41"/>
    <mergeCell ref="K41:L41"/>
    <mergeCell ref="I42:I43"/>
    <mergeCell ref="K42:L42"/>
    <mergeCell ref="M42:T43"/>
    <mergeCell ref="U42:AE43"/>
    <mergeCell ref="AF42:AK43"/>
    <mergeCell ref="K43:L43"/>
    <mergeCell ref="C46:AK46"/>
    <mergeCell ref="C47:AK47"/>
    <mergeCell ref="C48:AK48"/>
    <mergeCell ref="B50:B70"/>
    <mergeCell ref="C50:H70"/>
    <mergeCell ref="J50:L50"/>
    <mergeCell ref="M50:R50"/>
    <mergeCell ref="S50:X50"/>
    <mergeCell ref="Y50:AC50"/>
    <mergeCell ref="AD50:AK50"/>
    <mergeCell ref="AD51:AK52"/>
    <mergeCell ref="K52:L52"/>
    <mergeCell ref="N52:O52"/>
    <mergeCell ref="Q52:R52"/>
    <mergeCell ref="I53:I54"/>
    <mergeCell ref="K53:L53"/>
    <mergeCell ref="N53:O53"/>
    <mergeCell ref="Q53:R53"/>
    <mergeCell ref="S53:X54"/>
    <mergeCell ref="Y53:AC54"/>
    <mergeCell ref="I51:I52"/>
    <mergeCell ref="K51:L51"/>
    <mergeCell ref="N51:O51"/>
    <mergeCell ref="Q51:R51"/>
    <mergeCell ref="S51:X52"/>
    <mergeCell ref="Y51:AC52"/>
    <mergeCell ref="AD53:AK54"/>
    <mergeCell ref="K54:L54"/>
    <mergeCell ref="N54:O54"/>
    <mergeCell ref="Q54:R54"/>
    <mergeCell ref="I55:I56"/>
    <mergeCell ref="K55:L55"/>
    <mergeCell ref="N55:O55"/>
    <mergeCell ref="Q55:R55"/>
    <mergeCell ref="S55:X56"/>
    <mergeCell ref="Y55:AC56"/>
    <mergeCell ref="AD55:AK56"/>
    <mergeCell ref="K56:L56"/>
    <mergeCell ref="N56:O56"/>
    <mergeCell ref="Q56:R56"/>
    <mergeCell ref="I57:I58"/>
    <mergeCell ref="K57:L57"/>
    <mergeCell ref="N57:O57"/>
    <mergeCell ref="Q57:R57"/>
    <mergeCell ref="S57:X58"/>
    <mergeCell ref="Y57:AC58"/>
    <mergeCell ref="AD57:AK58"/>
    <mergeCell ref="K58:L58"/>
    <mergeCell ref="N58:O58"/>
    <mergeCell ref="Q58:R58"/>
    <mergeCell ref="I59:I60"/>
    <mergeCell ref="K59:L59"/>
    <mergeCell ref="N59:O59"/>
    <mergeCell ref="Q59:R59"/>
    <mergeCell ref="S59:X60"/>
    <mergeCell ref="Y59:AC60"/>
    <mergeCell ref="AD59:AK60"/>
    <mergeCell ref="K60:L60"/>
    <mergeCell ref="N60:O60"/>
    <mergeCell ref="Q60:R60"/>
    <mergeCell ref="I61:I62"/>
    <mergeCell ref="K61:L61"/>
    <mergeCell ref="N61:O61"/>
    <mergeCell ref="Q61:R61"/>
    <mergeCell ref="S61:X62"/>
    <mergeCell ref="Y61:AC62"/>
    <mergeCell ref="AD61:AK62"/>
    <mergeCell ref="K62:L62"/>
    <mergeCell ref="N62:O62"/>
    <mergeCell ref="Q62:R62"/>
    <mergeCell ref="I63:I64"/>
    <mergeCell ref="K63:L63"/>
    <mergeCell ref="N63:O63"/>
    <mergeCell ref="Q63:R63"/>
    <mergeCell ref="S63:X64"/>
    <mergeCell ref="Y63:AC64"/>
    <mergeCell ref="AD63:AK64"/>
    <mergeCell ref="K64:L64"/>
    <mergeCell ref="N64:O64"/>
    <mergeCell ref="Q64:R64"/>
    <mergeCell ref="I65:I66"/>
    <mergeCell ref="K65:L65"/>
    <mergeCell ref="N65:O65"/>
    <mergeCell ref="Q65:R65"/>
    <mergeCell ref="S65:X66"/>
    <mergeCell ref="Y65:AC66"/>
    <mergeCell ref="AD65:AK66"/>
    <mergeCell ref="K66:L66"/>
    <mergeCell ref="N66:O66"/>
    <mergeCell ref="Q66:R66"/>
    <mergeCell ref="C71:AK71"/>
    <mergeCell ref="C72:AK72"/>
    <mergeCell ref="AD67:AK68"/>
    <mergeCell ref="K68:L68"/>
    <mergeCell ref="N68:O68"/>
    <mergeCell ref="Q68:R68"/>
    <mergeCell ref="I69:I70"/>
    <mergeCell ref="K69:L69"/>
    <mergeCell ref="N69:O69"/>
    <mergeCell ref="Q69:R69"/>
    <mergeCell ref="S69:X70"/>
    <mergeCell ref="Y69:AC70"/>
    <mergeCell ref="I67:I68"/>
    <mergeCell ref="K67:L67"/>
    <mergeCell ref="N67:O67"/>
    <mergeCell ref="Q67:R67"/>
    <mergeCell ref="S67:X68"/>
    <mergeCell ref="Y67:AC68"/>
    <mergeCell ref="AD69:AK70"/>
    <mergeCell ref="K70:L70"/>
    <mergeCell ref="N70:O70"/>
    <mergeCell ref="Q70:R70"/>
    <mergeCell ref="K78:L78"/>
    <mergeCell ref="I79:I80"/>
    <mergeCell ref="K79:L79"/>
    <mergeCell ref="M79:W80"/>
    <mergeCell ref="X79:AC80"/>
    <mergeCell ref="K80:L80"/>
    <mergeCell ref="C73:AK73"/>
    <mergeCell ref="B76:B96"/>
    <mergeCell ref="C76:H96"/>
    <mergeCell ref="J76:L76"/>
    <mergeCell ref="M76:W76"/>
    <mergeCell ref="X76:AC76"/>
    <mergeCell ref="I77:I78"/>
    <mergeCell ref="K77:L77"/>
    <mergeCell ref="M77:W78"/>
    <mergeCell ref="X77:AC78"/>
    <mergeCell ref="I81:I82"/>
    <mergeCell ref="K81:L81"/>
    <mergeCell ref="M81:W82"/>
    <mergeCell ref="X81:AC82"/>
    <mergeCell ref="K82:L82"/>
    <mergeCell ref="I83:I84"/>
    <mergeCell ref="K83:L83"/>
    <mergeCell ref="M83:W84"/>
    <mergeCell ref="X83:AC84"/>
    <mergeCell ref="K84:L84"/>
    <mergeCell ref="I85:I86"/>
    <mergeCell ref="K85:L85"/>
    <mergeCell ref="M85:W86"/>
    <mergeCell ref="X85:AC86"/>
    <mergeCell ref="K86:L86"/>
    <mergeCell ref="I87:I88"/>
    <mergeCell ref="K87:L87"/>
    <mergeCell ref="M87:W88"/>
    <mergeCell ref="X87:AC88"/>
    <mergeCell ref="K88:L88"/>
    <mergeCell ref="I89:I90"/>
    <mergeCell ref="K89:L89"/>
    <mergeCell ref="M89:W90"/>
    <mergeCell ref="X89:AC90"/>
    <mergeCell ref="K90:L90"/>
    <mergeCell ref="I91:I92"/>
    <mergeCell ref="K91:L91"/>
    <mergeCell ref="M91:W92"/>
    <mergeCell ref="X91:AC92"/>
    <mergeCell ref="K92:L92"/>
    <mergeCell ref="I93:I94"/>
    <mergeCell ref="K93:L93"/>
    <mergeCell ref="M93:W94"/>
    <mergeCell ref="X93:AC94"/>
    <mergeCell ref="K94:L94"/>
    <mergeCell ref="I95:I96"/>
    <mergeCell ref="K95:L95"/>
    <mergeCell ref="M95:W96"/>
    <mergeCell ref="X95:AC96"/>
    <mergeCell ref="K96:L96"/>
    <mergeCell ref="C97:AK97"/>
    <mergeCell ref="B99:F100"/>
    <mergeCell ref="G99:AK100"/>
    <mergeCell ref="B103:F103"/>
    <mergeCell ref="G103:I103"/>
    <mergeCell ref="J103:N103"/>
    <mergeCell ref="O103:P103"/>
    <mergeCell ref="Q103:V103"/>
    <mergeCell ref="W103:AK103"/>
    <mergeCell ref="Q107:AK107"/>
    <mergeCell ref="B108:F109"/>
    <mergeCell ref="G108:K108"/>
    <mergeCell ref="L108:AK108"/>
    <mergeCell ref="G109:K109"/>
    <mergeCell ref="L109:AK109"/>
    <mergeCell ref="B104:F107"/>
    <mergeCell ref="G104:K104"/>
    <mergeCell ref="L104:AK104"/>
    <mergeCell ref="G105:I107"/>
    <mergeCell ref="J105:K105"/>
    <mergeCell ref="L105:AK105"/>
    <mergeCell ref="J106:K106"/>
    <mergeCell ref="L106:AK106"/>
    <mergeCell ref="J107:K107"/>
    <mergeCell ref="L107:P107"/>
    <mergeCell ref="AG113:AK113"/>
    <mergeCell ref="K114:L114"/>
    <mergeCell ref="M114:AK114"/>
    <mergeCell ref="B115:E116"/>
    <mergeCell ref="F115:J116"/>
    <mergeCell ref="K115:L115"/>
    <mergeCell ref="M115:S115"/>
    <mergeCell ref="T115:U115"/>
    <mergeCell ref="V115:AK115"/>
    <mergeCell ref="L116:AK116"/>
    <mergeCell ref="B112:E114"/>
    <mergeCell ref="F112:G114"/>
    <mergeCell ref="H112:J112"/>
    <mergeCell ref="K112:AK112"/>
    <mergeCell ref="H113:J114"/>
    <mergeCell ref="K113:L113"/>
    <mergeCell ref="M113:S113"/>
    <mergeCell ref="T113:V113"/>
    <mergeCell ref="W113:AD113"/>
    <mergeCell ref="AE113:AF113"/>
    <mergeCell ref="K123:AK123"/>
    <mergeCell ref="K124:AK124"/>
    <mergeCell ref="K127:AK127"/>
    <mergeCell ref="B117:E117"/>
    <mergeCell ref="F117:J117"/>
    <mergeCell ref="K117:AK117"/>
    <mergeCell ref="K120:AK120"/>
    <mergeCell ref="K121:AK121"/>
    <mergeCell ref="K122:AK122"/>
  </mergeCells>
  <phoneticPr fontId="4"/>
  <conditionalFormatting sqref="M115">
    <cfRule type="cellIs" dxfId="67" priority="16" operator="equal">
      <formula>""</formula>
    </cfRule>
  </conditionalFormatting>
  <conditionalFormatting sqref="V115:AK115">
    <cfRule type="cellIs" dxfId="66" priority="15" operator="equal">
      <formula>""</formula>
    </cfRule>
  </conditionalFormatting>
  <conditionalFormatting sqref="L104:AK104">
    <cfRule type="cellIs" dxfId="65" priority="14" operator="equal">
      <formula>""</formula>
    </cfRule>
  </conditionalFormatting>
  <conditionalFormatting sqref="L108:AK108">
    <cfRule type="cellIs" dxfId="64" priority="13" operator="equal">
      <formula>""</formula>
    </cfRule>
  </conditionalFormatting>
  <conditionalFormatting sqref="L109:AK109">
    <cfRule type="cellIs" dxfId="63" priority="12" operator="equal">
      <formula>""</formula>
    </cfRule>
  </conditionalFormatting>
  <conditionalFormatting sqref="I23:AI23">
    <cfRule type="expression" dxfId="62" priority="11">
      <formula>COUNTIF($I$11:$I$13,"■")&gt;0</formula>
    </cfRule>
  </conditionalFormatting>
  <conditionalFormatting sqref="I27:W27">
    <cfRule type="expression" dxfId="61" priority="10">
      <formula>OR(COUNTIF($I$10:$I$12,"■")&gt;0,$I$15="■")</formula>
    </cfRule>
  </conditionalFormatting>
  <conditionalFormatting sqref="I29:W31">
    <cfRule type="expression" dxfId="60" priority="9">
      <formula>COUNTIF($I$11:$I$13,"■")+COUNTIF($I$15:$I$16,"■")&gt;0</formula>
    </cfRule>
  </conditionalFormatting>
  <conditionalFormatting sqref="R23:AI23">
    <cfRule type="expression" dxfId="59" priority="8">
      <formula>OR($I$10="■",COUNTIF($I$15:$I$16,"■")&gt;0)</formula>
    </cfRule>
  </conditionalFormatting>
  <conditionalFormatting sqref="I35:AC36">
    <cfRule type="expression" dxfId="58" priority="7">
      <formula>OR($I$9="■",COUNTIF($I$11:$I$16,"■")&gt;0)</formula>
    </cfRule>
  </conditionalFormatting>
  <conditionalFormatting sqref="I40:AK45">
    <cfRule type="expression" dxfId="57" priority="6">
      <formula>OR(AND($I$11="■",$I$12="□"),$I$13="■",$I$16="■")</formula>
    </cfRule>
  </conditionalFormatting>
  <conditionalFormatting sqref="I77:AC96 I67:AK70 I51:AK60">
    <cfRule type="expression" dxfId="56" priority="5">
      <formula>OR(AND($I$11="□",$I$12="■"),$I$13="■",$I$16="■")</formula>
    </cfRule>
  </conditionalFormatting>
  <conditionalFormatting sqref="Y51:AC59 Y67:AC70 Y61:AC65">
    <cfRule type="expression" dxfId="55" priority="4">
      <formula>OR($M51="■",$P52="■")</formula>
    </cfRule>
  </conditionalFormatting>
  <conditionalFormatting sqref="I9:AK16">
    <cfRule type="expression" dxfId="54" priority="3">
      <formula>$AO9=""</formula>
    </cfRule>
  </conditionalFormatting>
  <conditionalFormatting sqref="I61:AK66">
    <cfRule type="expression" dxfId="53" priority="2">
      <formula>OR(AND($I$11="□",$I$12="■"),$I$13="■",$I$16="■")</formula>
    </cfRule>
  </conditionalFormatting>
  <conditionalFormatting sqref="Y60:AC60">
    <cfRule type="expression" dxfId="52" priority="17">
      <formula>OR($M60="■",#REF!="■")</formula>
    </cfRule>
  </conditionalFormatting>
  <conditionalFormatting sqref="Y66:AC66">
    <cfRule type="expression" dxfId="51" priority="18">
      <formula>OR($M66="■",#REF!="■")</formula>
    </cfRule>
  </conditionalFormatting>
  <dataValidations count="13">
    <dataValidation operator="greaterThanOrEqual" allowBlank="1" showInputMessage="1" showErrorMessage="1" error="数値のみを入力してください" sqref="Y51:AC70" xr:uid="{00000000-0002-0000-0800-000000000000}"/>
    <dataValidation type="textLength" operator="lessThanOrEqual" allowBlank="1" showInputMessage="1" showErrorMessage="1" error="20文字以内で記入してください" sqref="AD51:AK70" xr:uid="{00000000-0002-0000-0800-000001000000}">
      <formula1>20</formula1>
    </dataValidation>
    <dataValidation type="list" allowBlank="1" showInputMessage="1" showErrorMessage="1" sqref="P51:P70" xr:uid="{00000000-0002-0000-0800-000002000000}">
      <formula1>$AR51:$AS51</formula1>
    </dataValidation>
    <dataValidation type="list" allowBlank="1" showInputMessage="1" showErrorMessage="1" sqref="M51:M70" xr:uid="{00000000-0002-0000-0800-000003000000}">
      <formula1>$AP51:$AQ51</formula1>
    </dataValidation>
    <dataValidation type="list" allowBlank="1" showInputMessage="1" showErrorMessage="1" sqref="J40:J45 I9:I16 J77:J96 J51:J70" xr:uid="{00000000-0002-0000-0800-000004000000}">
      <formula1>$AN9:$AO9</formula1>
    </dataValidation>
    <dataValidation type="list" allowBlank="1" showInputMessage="1" showErrorMessage="1" sqref="I31" xr:uid="{00000000-0002-0000-0800-000005000000}">
      <formula1>$AN$31:$AO$31</formula1>
    </dataValidation>
    <dataValidation type="list" allowBlank="1" showInputMessage="1" showErrorMessage="1" sqref="I30" xr:uid="{00000000-0002-0000-0800-000006000000}">
      <formula1>$AN$30:$AO$30</formula1>
    </dataValidation>
    <dataValidation type="list" allowBlank="1" showInputMessage="1" showErrorMessage="1" sqref="I29" xr:uid="{00000000-0002-0000-0800-000007000000}">
      <formula1>$AN$29:$AO$29</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I23:Q23" xr:uid="{00000000-0002-0000-0800-000008000000}">
      <formula1>AO22</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R23:Z23" xr:uid="{00000000-0002-0000-0800-000009000000}">
      <formula1>AO23</formula1>
    </dataValidation>
    <dataValidation type="custom" allowBlank="1" showInputMessage="1" showErrorMessage="1" error="指定できるのは３～５文字かつ、半角英小文字のみです。_x000a__x000a_大文字・数字・記号は指定できません。" prompt="指定できるのは３～５文字かつ、半角英小文字のみです。_x000a__x000a_大文字・数字・記号は指定できません。" sqref="AA23:AI23" xr:uid="{00000000-0002-0000-0800-00000A000000}">
      <formula1>AO24</formula1>
    </dataValidation>
    <dataValidation type="list" allowBlank="1" showInputMessage="1" showErrorMessage="1" sqref="K116 I35:I36 AF40:AK45" xr:uid="{00000000-0002-0000-0800-00000B000000}">
      <formula1>"□,■"</formula1>
    </dataValidation>
    <dataValidation allowBlank="1" showInputMessage="1" sqref="M115:S115" xr:uid="{00000000-0002-0000-0800-00000C000000}"/>
  </dataValidations>
  <printOptions horizontalCentered="1"/>
  <pageMargins left="0" right="0" top="0.19685039370078741" bottom="0.19685039370078741" header="0.31496062992125984" footer="0.11811023622047245"/>
  <pageSetup paperSize="9" scale="73" fitToHeight="0" orientation="portrait" r:id="rId1"/>
  <headerFooter>
    <oddFooter>&amp;C&amp;"Meiryo UI,標準"&amp;9&amp;D_&amp;T　&amp;F　&amp;P/&amp;N</oddFooter>
  </headerFooter>
  <rowBreaks count="1" manualBreakCount="1">
    <brk id="74" max="37" man="1"/>
  </rowBreaks>
  <drawing r:id="rId2"/>
  <extLst>
    <ext xmlns:x14="http://schemas.microsoft.com/office/spreadsheetml/2009/9/main" uri="{78C0D931-6437-407d-A8EE-F0AAD7539E65}">
      <x14:conditionalFormattings>
        <x14:conditionalFormatting xmlns:xm="http://schemas.microsoft.com/office/excel/2006/main">
          <x14:cfRule type="expression" priority="289" id="{857DC3BA-FF63-4750-B0EF-AD6BF5635A5E}">
            <xm:f>COUNTIF('【選択必須】サービス個別(Wide接続) ①～⑪'!$F$9:$F$17,"■")&gt;0</xm:f>
            <x14:dxf>
              <fill>
                <patternFill>
                  <bgColor theme="0" tint="-0.14996795556505021"/>
                </patternFill>
              </fill>
            </x14:dxf>
          </x14:cfRule>
          <xm:sqref>L106:AK106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d5e6dbc-8e91-4084-a45d-8e5335bbec8c" xsi:nil="true"/>
    <_x30b3__x30e1__x30f3__x30c8_ xmlns="7d5e6dbc-8e91-4084-a45d-8e5335bbec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88169F9D88D3A458733A16DCCE2DC38" ma:contentTypeVersion="15" ma:contentTypeDescription="新しいドキュメントを作成します。" ma:contentTypeScope="" ma:versionID="d7f1e2937212d6ddda6ac49842ae7881">
  <xsd:schema xmlns:xsd="http://www.w3.org/2001/XMLSchema" xmlns:xs="http://www.w3.org/2001/XMLSchema" xmlns:p="http://schemas.microsoft.com/office/2006/metadata/properties" xmlns:ns2="7d5e6dbc-8e91-4084-a45d-8e5335bbec8c" xmlns:ns3="c061640e-bc47-4f0c-880c-a8b19c425eac" targetNamespace="http://schemas.microsoft.com/office/2006/metadata/properties" ma:root="true" ma:fieldsID="f1171e0089d38389747dac6763c4b6d3" ns2:_="" ns3:_="">
    <xsd:import namespace="7d5e6dbc-8e91-4084-a45d-8e5335bbec8c"/>
    <xsd:import namespace="c061640e-bc47-4f0c-880c-a8b19c425eac"/>
    <xsd:element name="properties">
      <xsd:complexType>
        <xsd:sequence>
          <xsd:element name="documentManagement">
            <xsd:complexType>
              <xsd:all>
                <xsd:element ref="ns2:_x30b3__x30e1__x30f3__x30c8_"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5e6dbc-8e91-4084-a45d-8e5335bbec8c" elementFormDefault="qualified">
    <xsd:import namespace="http://schemas.microsoft.com/office/2006/documentManagement/types"/>
    <xsd:import namespace="http://schemas.microsoft.com/office/infopath/2007/PartnerControls"/>
    <xsd:element name="_x30b3__x30e1__x30f3__x30c8_" ma:index="8" nillable="true" ma:displayName="コメント" ma:internalName="_x30b3__x30e1__x30f3__x30c8_" ma:readOnly="false">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承認の状態" ma:internalName="_x627f__x8a8d__x306e__x72b6__x614b_">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61640e-bc47-4f0c-880c-a8b19c425eac"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F4C470-36FB-4BDD-941E-3C9E3B4FBA45}">
  <ds:schemaRefs>
    <ds:schemaRef ds:uri="http://schemas.microsoft.com/sharepoint/v3/contenttype/forms"/>
  </ds:schemaRefs>
</ds:datastoreItem>
</file>

<file path=customXml/itemProps2.xml><?xml version="1.0" encoding="utf-8"?>
<ds:datastoreItem xmlns:ds="http://schemas.openxmlformats.org/officeDocument/2006/customXml" ds:itemID="{9AA80943-E071-401A-991F-8CD12EB7E375}">
  <ds:schemaRefs>
    <ds:schemaRef ds:uri="http://purl.org/dc/dcmitype/"/>
    <ds:schemaRef ds:uri="http://purl.org/dc/terms/"/>
    <ds:schemaRef ds:uri="http://schemas.microsoft.com/office/2006/documentManagement/types"/>
    <ds:schemaRef ds:uri="7d5e6dbc-8e91-4084-a45d-8e5335bbec8c"/>
    <ds:schemaRef ds:uri="http://purl.org/dc/elements/1.1/"/>
    <ds:schemaRef ds:uri="http://schemas.microsoft.com/office/infopath/2007/PartnerControls"/>
    <ds:schemaRef ds:uri="c061640e-bc47-4f0c-880c-a8b19c425eac"/>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BADA80D-82B1-47A3-8E9A-4DBD8B410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5e6dbc-8e91-4084-a45d-8e5335bbec8c"/>
    <ds:schemaRef ds:uri="c061640e-bc47-4f0c-880c-a8b19c425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【必須】基本情報</vt:lpstr>
      <vt:lpstr>【任意】基本情報 別紙</vt:lpstr>
      <vt:lpstr>【選択必須】サービス個別(ATI接続)</vt:lpstr>
      <vt:lpstr>【選択必須】サービス個別(Wide接続) ①～⑪</vt:lpstr>
      <vt:lpstr>【選択必須】D.e-NetWide関連設定⑫～⑲</vt:lpstr>
      <vt:lpstr>参考</vt:lpstr>
      <vt:lpstr>(記入例)基本情報</vt:lpstr>
      <vt:lpstr>(記入例)基本情報 別紙</vt:lpstr>
      <vt:lpstr>(記入例) サービス個別(ATI接続)</vt:lpstr>
      <vt:lpstr>(記入例) サービス個別(Wide接続) ①～⑪</vt:lpstr>
      <vt:lpstr>(記入例)D.e-NetWide関連設定⑫～⑲</vt:lpstr>
      <vt:lpstr>'(記入例) サービス個別(ATI接続)'!Print_Area</vt:lpstr>
      <vt:lpstr>'(記入例) サービス個別(Wide接続) ①～⑪'!Print_Area</vt:lpstr>
      <vt:lpstr>'(記入例)D.e-NetWide関連設定⑫～⑲'!Print_Area</vt:lpstr>
      <vt:lpstr>'(記入例)基本情報'!Print_Area</vt:lpstr>
      <vt:lpstr>'(記入例)基本情報 別紙'!Print_Area</vt:lpstr>
      <vt:lpstr>'【選択必須】D.e-NetWide関連設定⑫～⑲'!Print_Area</vt:lpstr>
      <vt:lpstr>'【選択必須】サービス個別(ATI接続)'!Print_Area</vt:lpstr>
      <vt:lpstr>'【選択必須】サービス個別(Wide接続) ①～⑪'!Print_Area</vt:lpstr>
      <vt:lpstr>'【任意】基本情報 別紙'!Print_Area</vt:lpstr>
      <vt:lpstr>【必須】基本情報!Print_Area</vt:lpstr>
      <vt:lpstr>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Terai Yuka</dc:creator>
  <cp:lastModifiedBy>Watanabe, Mayo/渡邊 真代</cp:lastModifiedBy>
  <cp:lastPrinted>2018-01-18T01:30:23Z</cp:lastPrinted>
  <dcterms:created xsi:type="dcterms:W3CDTF">2017-05-26T04:10:51Z</dcterms:created>
  <dcterms:modified xsi:type="dcterms:W3CDTF">2022-06-16T23:56:11Z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0x010100F88169F9D88D3A458733A16DCCE2DC38</vt:lpwstr>
  </property>
</Properties>
</file>