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tsa-fs\Fld_IF\PJ\D.e-CONNECT\20_設計\02.公開文書\03.申込書\"/>
    </mc:Choice>
  </mc:AlternateContent>
  <xr:revisionPtr revIDLastSave="0" documentId="13_ncr:1_{AFCBD69E-3321-4661-9663-1004CC53B614}" xr6:coauthVersionLast="47" xr6:coauthVersionMax="47" xr10:uidLastSave="{00000000-0000-0000-0000-000000000000}"/>
  <bookViews>
    <workbookView xWindow="-24930" yWindow="750" windowWidth="17280" windowHeight="12900" tabRatio="800" activeTab="2" xr2:uid="{00000000-000D-0000-FFFF-FFFF00000000}"/>
  </bookViews>
  <sheets>
    <sheet name="【必須】基本情報" sheetId="15" r:id="rId1"/>
    <sheet name="【任意】基本情報 別紙" sheetId="16" r:id="rId2"/>
    <sheet name="【必須】サービス個別" sheetId="3" r:id="rId3"/>
    <sheet name="【任意】グループ化設計" sheetId="14" r:id="rId4"/>
    <sheet name="(記入例)基本情報" sheetId="17" r:id="rId5"/>
    <sheet name="(記入例)基本情報 別紙" sheetId="18" r:id="rId6"/>
    <sheet name="NTT申込書" sheetId="19" r:id="rId7"/>
    <sheet name="NTT解約申込書" sheetId="7" r:id="rId8"/>
    <sheet name="NTT再発行申込書" sheetId="8" r:id="rId9"/>
    <sheet name="NTTタイプ変更申込書" sheetId="9" r:id="rId10"/>
  </sheets>
  <externalReferences>
    <externalReference r:id="rId11"/>
    <externalReference r:id="rId12"/>
  </externalReferences>
  <definedNames>
    <definedName name="_02" localSheetId="6" hidden="1">#REF!</definedName>
    <definedName name="_02" hidden="1">#REF!</definedName>
    <definedName name="_1" localSheetId="6" hidden="1">#REF!</definedName>
    <definedName name="_1" hidden="1">#REF!</definedName>
    <definedName name="_14DF401_" localSheetId="6" hidden="1">{"サーバ別",#N/A,FALSE,"業務改造"}</definedName>
    <definedName name="_14DF401_" hidden="1">{"サーバ別",#N/A,FALSE,"業務改造"}</definedName>
    <definedName name="_7DF400_" localSheetId="6" hidden="1">{"サーバ別",#N/A,FALSE,"業務改造"}</definedName>
    <definedName name="_7DF400_" hidden="1">{"サーバ別",#N/A,FALSE,"業務改造"}</definedName>
    <definedName name="_Key1" hidden="1">#REF!</definedName>
    <definedName name="a" localSheetId="6" hidden="1">{"'フローチャート'!$A$1:$AO$191"}</definedName>
    <definedName name="a" hidden="1">{"'フローチャート'!$A$1:$AO$191"}</definedName>
    <definedName name="ADDCONT" localSheetId="6">NTT申込書!$E$18</definedName>
    <definedName name="ADDCONT_AREA" localSheetId="6">NTT申込書!$E$18:$S$18</definedName>
    <definedName name="ADDCONT_AREA2">#REF!</definedName>
    <definedName name="ADDRESS2">#REF!</definedName>
    <definedName name="AS2DocOpenMode" hidden="1">"AS2DocumentEdit"</definedName>
    <definedName name="COMPANY2">#REF!</definedName>
    <definedName name="CONTNAME2">#REF!</definedName>
    <definedName name="d" localSheetId="6" hidden="1">{"'フローチャート'!$A$1:$AO$191"}</definedName>
    <definedName name="d" hidden="1">{"'フローチャート'!$A$1:$AO$191"}</definedName>
    <definedName name="DATE2">#REF!</definedName>
    <definedName name="FAX_2">#REF!</definedName>
    <definedName name="HTML_CodePage" hidden="1">932</definedName>
    <definedName name="HTML_Control" localSheetId="6" hidden="1">{"'フローチャート'!$A$1:$AO$191"}</definedName>
    <definedName name="HTML_Control" hidden="1">{"'フローチャート'!$A$1:$AO$191"}</definedName>
    <definedName name="HTML_Control2" localSheetId="6"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TML1_1" hidden="1">"[フォーム.xls]用紙!$A$1:$J$198"</definedName>
    <definedName name="HTML1_10" hidden="1">""</definedName>
    <definedName name="HTML1_11" hidden="1">1</definedName>
    <definedName name="HTML1_12" hidden="1">"w:\MyHTML.htm"</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Count" hidden="1">1</definedName>
    <definedName name="ID_2">#REF!</definedName>
    <definedName name="ｊｆｋｌだｊｌｋ" localSheetId="6" hidden="1">{"'フローチャート'!$A$1:$AO$191"}</definedName>
    <definedName name="ｊｆｋｌだｊｌｋ" hidden="1">{"'フローチャート'!$A$1:$AO$191"}</definedName>
    <definedName name="NEWCONT" localSheetId="6">NTT申込書!$E$15</definedName>
    <definedName name="NEWCONT_AREA" localSheetId="6">NTT申込書!$E$15:$S$15</definedName>
    <definedName name="_xlnm.Print_Area" localSheetId="4">'(記入例)基本情報'!$A$1:$AL$118</definedName>
    <definedName name="_xlnm.Print_Area" localSheetId="5">'(記入例)基本情報 別紙'!$A$1:$AL$38</definedName>
    <definedName name="_xlnm.Print_Area" localSheetId="3">【任意】グループ化設計!$A$1:$V$60</definedName>
    <definedName name="_xlnm.Print_Area" localSheetId="1">'【任意】基本情報 別紙'!$A$1:$AL$38</definedName>
    <definedName name="_xlnm.Print_Area" localSheetId="2">【必須】サービス個別!$A$1:$AL$107</definedName>
    <definedName name="_xlnm.Print_Area" localSheetId="0">【必須】基本情報!$A$1:$AL$118</definedName>
    <definedName name="_xlnm.Print_Area" localSheetId="6">NTT申込書!$A$1:$S$40</definedName>
    <definedName name="RUBY2">#REF!</definedName>
    <definedName name="SECTION2">#REF!</definedName>
    <definedName name="TEL_2">#REF!</definedName>
    <definedName name="test1" localSheetId="6" hidden="1">{"'フローチャート'!$A$1:$AO$191"}</definedName>
    <definedName name="test1" hidden="1">{"'フローチャート'!$A$1:$AO$191"}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57" i="3" l="1"/>
  <c r="BA61" i="3"/>
  <c r="BA60" i="3"/>
  <c r="AY61" i="3"/>
  <c r="AY60" i="3"/>
  <c r="AW61" i="3"/>
  <c r="AW60" i="3"/>
  <c r="AU61" i="3"/>
  <c r="AU60" i="3"/>
  <c r="AS61" i="3"/>
  <c r="AS60" i="3"/>
  <c r="AQ61" i="3"/>
  <c r="AQ60" i="3"/>
  <c r="AO61" i="3"/>
  <c r="AO60" i="3"/>
  <c r="AQ67" i="3"/>
  <c r="AO67" i="3"/>
  <c r="AU79" i="3"/>
  <c r="AU80" i="3"/>
  <c r="AU81" i="3"/>
  <c r="AU82" i="3"/>
  <c r="AU78" i="3"/>
  <c r="AS79" i="3"/>
  <c r="AS80" i="3"/>
  <c r="AS81" i="3"/>
  <c r="AS82" i="3"/>
  <c r="AS78" i="3"/>
  <c r="AQ79" i="3"/>
  <c r="AQ80" i="3"/>
  <c r="AQ81" i="3"/>
  <c r="AQ82" i="3"/>
  <c r="AQ78" i="3"/>
  <c r="AO79" i="3"/>
  <c r="AO80" i="3"/>
  <c r="AO81" i="3"/>
  <c r="AO82" i="3"/>
  <c r="AO78" i="3"/>
  <c r="AP31" i="3"/>
  <c r="AO57" i="3"/>
  <c r="AO15" i="3" l="1"/>
  <c r="AO13" i="3"/>
  <c r="AO14" i="3"/>
  <c r="F7" i="9"/>
  <c r="F5" i="9"/>
  <c r="E8" i="8"/>
  <c r="E6" i="8"/>
  <c r="E22" i="19" l="1"/>
  <c r="E21" i="19"/>
  <c r="E23" i="19"/>
  <c r="E30" i="19"/>
  <c r="E29" i="19"/>
  <c r="E28" i="19"/>
  <c r="E27" i="19"/>
  <c r="E26" i="19"/>
  <c r="E6" i="19"/>
  <c r="H20" i="19"/>
  <c r="H18" i="19"/>
  <c r="BG39" i="3"/>
  <c r="BN42" i="3"/>
  <c r="BN39" i="3"/>
  <c r="BG42" i="3"/>
  <c r="BG41" i="3"/>
  <c r="BG43" i="3"/>
  <c r="BN43" i="3"/>
  <c r="F4" i="9"/>
  <c r="E5" i="8"/>
  <c r="C6" i="7"/>
  <c r="E5" i="7"/>
  <c r="AO16" i="3" l="1"/>
  <c r="AO12" i="3"/>
  <c r="AO11" i="3"/>
  <c r="AO10" i="3"/>
  <c r="E16" i="19" s="1"/>
  <c r="AO9" i="3"/>
  <c r="E15" i="19" s="1"/>
  <c r="K36" i="18"/>
  <c r="AP35" i="18"/>
  <c r="AO25" i="18"/>
  <c r="AO24" i="18"/>
  <c r="AO23" i="18"/>
  <c r="AO22" i="18"/>
  <c r="AO20" i="18"/>
  <c r="AO19" i="18"/>
  <c r="AO18" i="18"/>
  <c r="AO17" i="18"/>
  <c r="AO16" i="18"/>
  <c r="AO15" i="18"/>
  <c r="AO14" i="18"/>
  <c r="AO12" i="18"/>
  <c r="AO11" i="18"/>
  <c r="AK6" i="18"/>
  <c r="I112" i="17"/>
  <c r="AV111" i="17"/>
  <c r="AO101" i="17"/>
  <c r="AO100" i="17"/>
  <c r="AO99" i="17"/>
  <c r="AR98" i="17"/>
  <c r="AO98" i="17"/>
  <c r="AR96" i="17"/>
  <c r="AO96" i="17"/>
  <c r="K95" i="17"/>
  <c r="AV94" i="17"/>
  <c r="AO84" i="17"/>
  <c r="AO83" i="17"/>
  <c r="AO82" i="17"/>
  <c r="AO80" i="17"/>
  <c r="AO79" i="17"/>
  <c r="AO78" i="17"/>
  <c r="AO77" i="17"/>
  <c r="AO76" i="17"/>
  <c r="AO75" i="17"/>
  <c r="AO73" i="17"/>
  <c r="AO72" i="17"/>
  <c r="AO71" i="17"/>
  <c r="AO55" i="17"/>
  <c r="AQ54" i="17"/>
  <c r="AO54" i="17"/>
  <c r="AQ53" i="17"/>
  <c r="AO53" i="17"/>
  <c r="AR31" i="17"/>
  <c r="AO31" i="17"/>
  <c r="I30" i="17"/>
  <c r="AV29" i="17"/>
  <c r="AU13" i="17"/>
  <c r="AR13" i="17"/>
  <c r="AO13" i="17"/>
  <c r="K36" i="16"/>
  <c r="AP35" i="16"/>
  <c r="AO25" i="16"/>
  <c r="AO24" i="16"/>
  <c r="AO23" i="16"/>
  <c r="AO22" i="16"/>
  <c r="AO20" i="16"/>
  <c r="AO19" i="16"/>
  <c r="AO18" i="16"/>
  <c r="AO17" i="16"/>
  <c r="AO16" i="16"/>
  <c r="AO15" i="16"/>
  <c r="AO14" i="16"/>
  <c r="AO12" i="16"/>
  <c r="AO11" i="16"/>
  <c r="AK6" i="16"/>
  <c r="I112" i="15"/>
  <c r="AV111" i="15"/>
  <c r="AO101" i="15"/>
  <c r="AO100" i="15"/>
  <c r="AO99" i="15"/>
  <c r="AR98" i="15"/>
  <c r="AO98" i="15"/>
  <c r="AR96" i="15"/>
  <c r="AO96" i="15"/>
  <c r="K95" i="15"/>
  <c r="AV94" i="15"/>
  <c r="AO84" i="15"/>
  <c r="AO83" i="15"/>
  <c r="AO82" i="15"/>
  <c r="AO80" i="15"/>
  <c r="AO79" i="15"/>
  <c r="AO78" i="15"/>
  <c r="AO77" i="15"/>
  <c r="AO76" i="15"/>
  <c r="AO75" i="15"/>
  <c r="AO73" i="15"/>
  <c r="AO72" i="15"/>
  <c r="AO71" i="15"/>
  <c r="AO55" i="15"/>
  <c r="AQ54" i="15"/>
  <c r="AO54" i="15"/>
  <c r="AQ53" i="15"/>
  <c r="AO53" i="15"/>
  <c r="AR31" i="15"/>
  <c r="AO31" i="15"/>
  <c r="I30" i="15"/>
  <c r="AV29" i="15"/>
  <c r="AU13" i="15"/>
  <c r="AR13" i="15"/>
  <c r="AO13" i="15"/>
  <c r="E18" i="19" l="1"/>
  <c r="C14" i="7" l="1"/>
  <c r="BG59" i="3"/>
  <c r="B15" i="7"/>
  <c r="C7" i="7"/>
  <c r="AQ84" i="3"/>
  <c r="AP84" i="3"/>
  <c r="AQ83" i="3"/>
  <c r="AP83" i="3"/>
  <c r="C20" i="8"/>
  <c r="C19" i="7"/>
  <c r="C19" i="8"/>
  <c r="C18" i="7"/>
  <c r="C18" i="8"/>
  <c r="C17" i="7"/>
  <c r="C17" i="8"/>
  <c r="C16" i="7"/>
  <c r="C15" i="7"/>
  <c r="BE74" i="3"/>
  <c r="BB74" i="3"/>
  <c r="BE73" i="3"/>
  <c r="BB73" i="3"/>
  <c r="BE72" i="3"/>
  <c r="BB72" i="3"/>
  <c r="BE71" i="3"/>
  <c r="BB71" i="3"/>
  <c r="AY53" i="3"/>
  <c r="AX53" i="3"/>
  <c r="AU44" i="3"/>
  <c r="AS44" i="3"/>
  <c r="AQ44" i="3"/>
  <c r="AO44" i="3"/>
  <c r="AV37" i="3"/>
  <c r="AU37" i="3"/>
  <c r="AT37" i="3"/>
  <c r="AY33" i="3"/>
  <c r="AT33" i="3" s="1"/>
  <c r="AX33" i="3"/>
  <c r="AS33" i="3" s="1"/>
  <c r="AW33" i="3"/>
  <c r="AR33" i="3" s="1"/>
  <c r="AV33" i="3"/>
  <c r="AQ33" i="3" s="1"/>
  <c r="AP33" i="3"/>
  <c r="AY32" i="3"/>
  <c r="AT32" i="3" s="1"/>
  <c r="AX32" i="3"/>
  <c r="AS32" i="3" s="1"/>
  <c r="AW32" i="3"/>
  <c r="AR32" i="3" s="1"/>
  <c r="AV32" i="3"/>
  <c r="AQ32" i="3" s="1"/>
  <c r="AP32" i="3"/>
  <c r="AY31" i="3"/>
  <c r="AT31" i="3" s="1"/>
  <c r="AX31" i="3"/>
  <c r="AS31" i="3" s="1"/>
  <c r="AW31" i="3"/>
  <c r="AR31" i="3" s="1"/>
  <c r="AV31" i="3"/>
  <c r="AQ31" i="3" s="1"/>
  <c r="AZ29" i="3"/>
  <c r="AY29" i="3"/>
  <c r="AZ28" i="3"/>
  <c r="AY28" i="3"/>
  <c r="AZ24" i="3"/>
  <c r="AY24" i="3"/>
  <c r="AX24" i="3"/>
  <c r="AO24" i="3"/>
  <c r="BH71" i="3" l="1"/>
  <c r="BH73" i="3"/>
  <c r="BH74" i="3"/>
  <c r="BH72" i="3"/>
  <c r="AO33" i="3"/>
  <c r="AO32" i="3"/>
  <c r="AO31" i="3"/>
  <c r="BN37" i="3"/>
  <c r="BF81" i="3"/>
  <c r="BH81" i="3" s="1"/>
  <c r="C20" i="9"/>
  <c r="G22" i="9"/>
  <c r="BG37" i="3"/>
  <c r="G19" i="9"/>
  <c r="G21" i="9"/>
  <c r="BF80" i="3"/>
  <c r="BH80" i="3" s="1"/>
  <c r="D19" i="9"/>
  <c r="D20" i="9"/>
  <c r="C16" i="8"/>
  <c r="C18" i="9"/>
  <c r="G20" i="9"/>
  <c r="D18" i="9"/>
  <c r="C21" i="9"/>
  <c r="G18" i="9"/>
  <c r="D21" i="9"/>
  <c r="C19" i="9"/>
  <c r="C22" i="9"/>
  <c r="B14" i="7"/>
  <c r="D22" i="9"/>
  <c r="BG69" i="3" l="1"/>
  <c r="BG70" i="3" s="1"/>
  <c r="BH7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3C1DE312-8D18-4C0F-BA95-511B92F24BD6}">
      <text>
        <r>
          <rPr>
            <b/>
            <sz val="10"/>
            <color indexed="62"/>
            <rFont val="Meiryo UI"/>
            <family val="3"/>
            <charset val="128"/>
          </rPr>
          <t>◆西暦で記入願います。
　例：2020/1/1
　※「2020年1月1日」と表示されます。</t>
        </r>
      </text>
    </comment>
    <comment ref="P13" authorId="0" shapeId="0" xr:uid="{139D02FA-88AD-489F-9FF4-A3A6DD517080}">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EC8DFF0F-C611-4C1E-89A0-A896005C2565}">
      <text>
        <r>
          <rPr>
            <b/>
            <sz val="10"/>
            <color indexed="62"/>
            <rFont val="Meiryo UI"/>
            <family val="3"/>
            <charset val="128"/>
          </rPr>
          <t>◆見積書未受領の場合は、ドロップダウンリストから --- を選択してください。</t>
        </r>
      </text>
    </comment>
    <comment ref="C20" authorId="1" shapeId="0" xr:uid="{CB637F3A-3E4E-4EF4-B152-1AF759CE8328}">
      <text>
        <r>
          <rPr>
            <b/>
            <sz val="9"/>
            <color indexed="62"/>
            <rFont val="Meiryo UI"/>
            <family val="3"/>
            <charset val="128"/>
          </rPr>
          <t>　サービスを導入するにあたり会社を代表される方、
　もしくは⑦請求先 ⑧運用連絡先 を兼ねる方</t>
        </r>
      </text>
    </comment>
    <comment ref="AB23" authorId="1" shapeId="0" xr:uid="{230DA3DB-AD0E-4A5D-B6BB-399DF5504048}">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2647F67F-2692-40BB-96CC-0B26B58F5E95}">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175E19CF-90C2-453D-8E40-84048AFFC573}">
      <text>
        <r>
          <rPr>
            <b/>
            <sz val="9"/>
            <color indexed="62"/>
            <rFont val="Meiryo UI"/>
            <family val="3"/>
            <charset val="128"/>
          </rPr>
          <t>　請求書の発行方法、支払方法、送付先をご指定ください。</t>
        </r>
      </text>
    </comment>
    <comment ref="AM70" authorId="0" shapeId="0" xr:uid="{9DE45A6B-771B-4A04-96EC-F7FAD18D2851}">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8B402091-9E92-4028-A942-3287EB31FFFE}">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165E394A-2A8A-4EAE-A927-3B996351D627}">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88539859-B716-4472-B3D4-D2BCF68E45FB}">
      <text>
        <r>
          <rPr>
            <b/>
            <sz val="9"/>
            <color indexed="62"/>
            <rFont val="Meiryo UI"/>
            <family val="3"/>
            <charset val="128"/>
          </rPr>
          <t>　毎月23日頃にお客様口座から振替を行います。
　振込手数料は弊社が負担いたします</t>
        </r>
      </text>
    </comment>
    <comment ref="L82" authorId="1" shapeId="0" xr:uid="{5CDB58C1-1332-48D8-AAEE-A29A4B4D35E8}">
      <text>
        <r>
          <rPr>
            <b/>
            <sz val="9"/>
            <color indexed="62"/>
            <rFont val="Meiryo UI"/>
            <family val="3"/>
            <charset val="128"/>
          </rPr>
          <t xml:space="preserve">　請求月末までにお客様にてお振込みいただきます
</t>
        </r>
      </text>
    </comment>
    <comment ref="I98" authorId="1" shapeId="0" xr:uid="{E4E80176-7BAD-4605-B66D-FCB11D0703B6}">
      <text>
        <r>
          <rPr>
            <b/>
            <sz val="9"/>
            <color indexed="62"/>
            <rFont val="Meiryo UI"/>
            <family val="3"/>
            <charset val="128"/>
          </rPr>
          <t>当契約で登録中の「運用連絡先」と今回の⑧「運用連絡先」が異なっていた場合、_x000D_
どちらの情報を優先するか選択ください｡_x000D_
【変更しない】　現在該当契約で登録中の「運用連絡先」から変更しない_x000D_
【変更する】　　今回ご記入いただく⑧「運用連絡先」へ契約登録情報を変更する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84A948F7-C696-4140-A9A4-3D2DC5C77FFF}">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E1AE157C-3FCB-41A3-842C-DD441EE1787A}">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7390CB70-8BF0-4CE8-B4E6-134298630079}">
      <text>
        <r>
          <rPr>
            <b/>
            <sz val="9"/>
            <color indexed="62"/>
            <rFont val="Meiryo UI"/>
            <family val="3"/>
            <charset val="128"/>
          </rPr>
          <t>　毎月23日頃にお客様口座から振替を行います。
　振込手数料は弊社が負担いたします</t>
        </r>
      </text>
    </comment>
    <comment ref="L22" authorId="0" shapeId="0" xr:uid="{B38E3DE5-FF66-4680-87C0-95B51322B707}">
      <text>
        <r>
          <rPr>
            <b/>
            <sz val="9"/>
            <color indexed="62"/>
            <rFont val="Meiryo UI"/>
            <family val="3"/>
            <charset val="128"/>
          </rPr>
          <t xml:space="preserve">　請求月末までにお客様にてお振込みいただきます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B42EFE26-D0D9-4CEC-B657-2AFF7DDBE6B3}">
      <text>
        <r>
          <rPr>
            <b/>
            <sz val="10"/>
            <color indexed="62"/>
            <rFont val="Meiryo UI"/>
            <family val="3"/>
            <charset val="128"/>
          </rPr>
          <t>◆西暦で記入願います。
　例：2020/1/1
　※「2020年1月1日」と表示されます。</t>
        </r>
      </text>
    </comment>
    <comment ref="P13" authorId="0" shapeId="0" xr:uid="{1E45B7F7-1C64-4FE4-A81A-0AEB0561EBDC}">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958B8438-9DBD-4364-8B64-6A454D587F8A}">
      <text>
        <r>
          <rPr>
            <b/>
            <sz val="10"/>
            <color indexed="62"/>
            <rFont val="Meiryo UI"/>
            <family val="3"/>
            <charset val="128"/>
          </rPr>
          <t>◆見積書未受領の場合は、ドロップダウンリストから --- を選択してください。</t>
        </r>
      </text>
    </comment>
    <comment ref="C20" authorId="1" shapeId="0" xr:uid="{333C0638-F25D-4944-8E70-F300800B1D18}">
      <text>
        <r>
          <rPr>
            <b/>
            <sz val="9"/>
            <color indexed="62"/>
            <rFont val="Meiryo UI"/>
            <family val="3"/>
            <charset val="128"/>
          </rPr>
          <t>　サービスを導入するにあたり会社を代表される方、
　もしくは⑦請求先 ⑧運用連絡先 を兼ねる方</t>
        </r>
      </text>
    </comment>
    <comment ref="AB23" authorId="1" shapeId="0" xr:uid="{F6AC3AD5-3EF4-4C04-AE9D-1024926098A3}">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FB4B8F4F-282F-4E8B-9EDE-BA7309F6E793}">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7A822E59-38EA-4E67-8956-2273C77CB96B}">
      <text>
        <r>
          <rPr>
            <b/>
            <sz val="9"/>
            <color indexed="62"/>
            <rFont val="Meiryo UI"/>
            <family val="3"/>
            <charset val="128"/>
          </rPr>
          <t>　請求書の発行方法、支払方法、送付先をご指定ください。</t>
        </r>
      </text>
    </comment>
    <comment ref="AM70" authorId="0" shapeId="0" xr:uid="{80C2AC3E-3FDC-49FC-BAD0-C6645EEAB414}">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886FA3CC-E4AC-461B-BB37-F0A0A763ADF0}">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9C063416-A70D-4527-B7A6-F389C0838157}">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55F11E5C-C864-459F-9E2B-0E36DB80835F}">
      <text>
        <r>
          <rPr>
            <b/>
            <sz val="9"/>
            <color indexed="62"/>
            <rFont val="Meiryo UI"/>
            <family val="3"/>
            <charset val="128"/>
          </rPr>
          <t>　毎月23日頃にお客様口座から振替を行います。
　振込手数料は弊社が負担いたします</t>
        </r>
      </text>
    </comment>
    <comment ref="L82" authorId="1" shapeId="0" xr:uid="{4387A8E0-408C-42B0-9523-A79CD0BC5F52}">
      <text>
        <r>
          <rPr>
            <b/>
            <sz val="9"/>
            <color indexed="62"/>
            <rFont val="Meiryo UI"/>
            <family val="3"/>
            <charset val="128"/>
          </rPr>
          <t xml:space="preserve">　請求月末までにお客様にてお振込みいただきます
</t>
        </r>
      </text>
    </comment>
    <comment ref="I98" authorId="1" shapeId="0" xr:uid="{42B70DFF-68A2-4BA2-B331-75B4AB5DD906}">
      <text>
        <r>
          <rPr>
            <b/>
            <sz val="9"/>
            <color indexed="62"/>
            <rFont val="Meiryo UI"/>
            <family val="3"/>
            <charset val="128"/>
          </rPr>
          <t>◆該当契約で登録中の「運用連絡先」と今回の⑥「運用連絡先」が異なっていた場合、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B7F63ABA-D92C-49F8-B49D-06078010D841}">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129D2BCD-24B0-45B9-A2BD-6DF4CA167F27}">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2A86281E-5037-41A7-AEFA-6605C473414E}">
      <text>
        <r>
          <rPr>
            <b/>
            <sz val="9"/>
            <color indexed="62"/>
            <rFont val="Meiryo UI"/>
            <family val="3"/>
            <charset val="128"/>
          </rPr>
          <t>　毎月23日頃にお客様口座から振替を行います。
　振込手数料は弊社が負担いたします</t>
        </r>
      </text>
    </comment>
    <comment ref="L22" authorId="0" shapeId="0" xr:uid="{B9FD2B4B-B814-4F2B-AD7C-AE3A6E5691CC}">
      <text>
        <r>
          <rPr>
            <b/>
            <sz val="9"/>
            <color indexed="62"/>
            <rFont val="Meiryo UI"/>
            <family val="3"/>
            <charset val="128"/>
          </rPr>
          <t xml:space="preserve">　請求月末までにお客様にてお振込みいただきます
</t>
        </r>
      </text>
    </comment>
  </commentList>
</comments>
</file>

<file path=xl/sharedStrings.xml><?xml version="1.0" encoding="utf-8"?>
<sst xmlns="http://schemas.openxmlformats.org/spreadsheetml/2006/main" count="1253" uniqueCount="488">
  <si>
    <t>申込書のご提出方法は 「サービス個別申込書」 をご参照ください。</t>
    <phoneticPr fontId="7"/>
  </si>
  <si>
    <r>
      <t>サービス申込書　</t>
    </r>
    <r>
      <rPr>
        <b/>
        <sz val="18"/>
        <rFont val="Meiryo UI"/>
        <family val="3"/>
        <charset val="128"/>
      </rPr>
      <t>【基本情報】</t>
    </r>
    <phoneticPr fontId="10"/>
  </si>
  <si>
    <t>株式会社　トヨタシステムズ　御中</t>
    <rPh sb="0" eb="4">
      <t>カブシキガイシャ</t>
    </rPh>
    <rPh sb="14" eb="16">
      <t>オンチュウ</t>
    </rPh>
    <phoneticPr fontId="12"/>
  </si>
  <si>
    <t>①</t>
    <phoneticPr fontId="10"/>
  </si>
  <si>
    <t>申込日</t>
    <rPh sb="0" eb="2">
      <t>モウシコミ</t>
    </rPh>
    <rPh sb="2" eb="3">
      <t>ヒ</t>
    </rPh>
    <phoneticPr fontId="10"/>
  </si>
  <si>
    <t>②</t>
    <phoneticPr fontId="10"/>
  </si>
  <si>
    <t>サービス名</t>
  </si>
  <si>
    <t>③</t>
    <phoneticPr fontId="10"/>
  </si>
  <si>
    <t>申込区分</t>
  </si>
  <si>
    <t>■</t>
  </si>
  <si>
    <t>新規</t>
    <rPh sb="0" eb="2">
      <t>シンキ</t>
    </rPh>
    <phoneticPr fontId="1"/>
  </si>
  <si>
    <t>□</t>
  </si>
  <si>
    <t>変更</t>
    <rPh sb="0" eb="2">
      <t>ヘンコウ</t>
    </rPh>
    <phoneticPr fontId="1"/>
  </si>
  <si>
    <t>解約</t>
    <rPh sb="0" eb="2">
      <t>カイヤク</t>
    </rPh>
    <phoneticPr fontId="1"/>
  </si>
  <si>
    <t>□</t>
    <phoneticPr fontId="10"/>
  </si>
  <si>
    <t>④</t>
    <phoneticPr fontId="10"/>
  </si>
  <si>
    <t>契約番号</t>
    <rPh sb="0" eb="2">
      <t>ケイヤク</t>
    </rPh>
    <rPh sb="2" eb="4">
      <t>バンゴウ</t>
    </rPh>
    <phoneticPr fontId="10"/>
  </si>
  <si>
    <t>⑤</t>
    <phoneticPr fontId="10"/>
  </si>
  <si>
    <t>見積書番号</t>
  </si>
  <si>
    <t>---</t>
    <phoneticPr fontId="10"/>
  </si>
  <si>
    <t>⑥</t>
    <phoneticPr fontId="10"/>
  </si>
  <si>
    <t>申込者</t>
    <phoneticPr fontId="20"/>
  </si>
  <si>
    <t>住所</t>
    <rPh sb="0" eb="2">
      <t>ジュウショ</t>
    </rPh>
    <phoneticPr fontId="10"/>
  </si>
  <si>
    <t>〒</t>
    <phoneticPr fontId="10"/>
  </si>
  <si>
    <t>-</t>
  </si>
  <si>
    <t>ﾌﾘｶﾞﾅ</t>
  </si>
  <si>
    <t>押印または署名</t>
    <rPh sb="0" eb="2">
      <t>オウイン</t>
    </rPh>
    <rPh sb="5" eb="7">
      <t>ショメイ</t>
    </rPh>
    <phoneticPr fontId="10"/>
  </si>
  <si>
    <t>法人名</t>
    <rPh sb="0" eb="2">
      <t>ホウジン</t>
    </rPh>
    <rPh sb="2" eb="3">
      <t>メイ</t>
    </rPh>
    <phoneticPr fontId="10"/>
  </si>
  <si>
    <t>お名前</t>
    <rPh sb="0" eb="3">
      <t>オナマエ</t>
    </rPh>
    <phoneticPr fontId="10"/>
  </si>
  <si>
    <t>部署</t>
    <rPh sb="0" eb="2">
      <t>ブショ</t>
    </rPh>
    <phoneticPr fontId="10"/>
  </si>
  <si>
    <t>役職</t>
    <rPh sb="0" eb="2">
      <t>ヤクショク</t>
    </rPh>
    <phoneticPr fontId="10"/>
  </si>
  <si>
    <t>TEL</t>
    <phoneticPr fontId="10"/>
  </si>
  <si>
    <t>FAX</t>
    <phoneticPr fontId="10"/>
  </si>
  <si>
    <t>E-Mailコピー(社内利用)</t>
    <rPh sb="10" eb="12">
      <t>シャナイ</t>
    </rPh>
    <rPh sb="12" eb="14">
      <t>リヨウ</t>
    </rPh>
    <phoneticPr fontId="4"/>
  </si>
  <si>
    <t>E-Mail</t>
    <phoneticPr fontId="10"/>
  </si>
  <si>
    <t>@</t>
    <phoneticPr fontId="4"/>
  </si>
  <si>
    <t>申込区分
【変更】【解約】</t>
    <rPh sb="0" eb="2">
      <t>モウシコミ</t>
    </rPh>
    <rPh sb="2" eb="4">
      <t>クブン</t>
    </rPh>
    <rPh sb="6" eb="8">
      <t>ヘンコウ</t>
    </rPh>
    <rPh sb="10" eb="12">
      <t>カイヤク</t>
    </rPh>
    <phoneticPr fontId="10"/>
  </si>
  <si>
    <t>情報更新</t>
    <rPh sb="0" eb="2">
      <t>ジョウホウ</t>
    </rPh>
    <rPh sb="2" eb="4">
      <t>コウシン</t>
    </rPh>
    <phoneticPr fontId="10"/>
  </si>
  <si>
    <t>変更しない</t>
    <phoneticPr fontId="4"/>
  </si>
  <si>
    <t>変更する</t>
    <phoneticPr fontId="10"/>
  </si>
  <si>
    <t>社内記入欄</t>
    <rPh sb="0" eb="2">
      <t>シャナイ</t>
    </rPh>
    <phoneticPr fontId="12"/>
  </si>
  <si>
    <t>サービス備考欄</t>
    <rPh sb="4" eb="6">
      <t>ビコウ</t>
    </rPh>
    <rPh sb="6" eb="7">
      <t>ラン</t>
    </rPh>
    <phoneticPr fontId="10"/>
  </si>
  <si>
    <t>契約番号　-　検収連番</t>
    <rPh sb="7" eb="9">
      <t>ケンシュウ</t>
    </rPh>
    <rPh sb="9" eb="11">
      <t>レンバン</t>
    </rPh>
    <phoneticPr fontId="10"/>
  </si>
  <si>
    <t>課金開始日/変更/停止日（yyyy/m/d）</t>
    <rPh sb="9" eb="11">
      <t>テイシ</t>
    </rPh>
    <phoneticPr fontId="10"/>
  </si>
  <si>
    <t>開始</t>
    <rPh sb="0" eb="2">
      <t>カイシ</t>
    </rPh>
    <phoneticPr fontId="10"/>
  </si>
  <si>
    <t>停止</t>
    <rPh sb="0" eb="2">
      <t>テイシ</t>
    </rPh>
    <phoneticPr fontId="10"/>
  </si>
  <si>
    <t>添付資料貼付欄</t>
    <rPh sb="0" eb="2">
      <t>テンプ</t>
    </rPh>
    <rPh sb="2" eb="4">
      <t>シリョウ</t>
    </rPh>
    <rPh sb="4" eb="6">
      <t>ハリツ</t>
    </rPh>
    <rPh sb="6" eb="7">
      <t>ラン</t>
    </rPh>
    <phoneticPr fontId="10"/>
  </si>
  <si>
    <t>備考欄</t>
    <rPh sb="0" eb="2">
      <t>ビコウ</t>
    </rPh>
    <rPh sb="2" eb="3">
      <t>ラン</t>
    </rPh>
    <phoneticPr fontId="7"/>
  </si>
  <si>
    <t>営業サポート　/営業部署</t>
    <rPh sb="0" eb="2">
      <t>エイギョウ</t>
    </rPh>
    <rPh sb="8" eb="10">
      <t>エイギョウ</t>
    </rPh>
    <rPh sb="10" eb="12">
      <t>ブショ</t>
    </rPh>
    <phoneticPr fontId="10"/>
  </si>
  <si>
    <t>（営業サポート）</t>
    <rPh sb="1" eb="3">
      <t>エイギョウ</t>
    </rPh>
    <phoneticPr fontId="10"/>
  </si>
  <si>
    <t>営業部署</t>
    <rPh sb="0" eb="2">
      <t>エイギョウ</t>
    </rPh>
    <rPh sb="2" eb="4">
      <t>ブショ</t>
    </rPh>
    <phoneticPr fontId="10"/>
  </si>
  <si>
    <t>口座振替案内</t>
    <rPh sb="0" eb="2">
      <t>コウザ</t>
    </rPh>
    <rPh sb="2" eb="4">
      <t>フリカエ</t>
    </rPh>
    <rPh sb="4" eb="6">
      <t>アンナイ</t>
    </rPh>
    <phoneticPr fontId="7"/>
  </si>
  <si>
    <t>受注登録</t>
    <rPh sb="0" eb="2">
      <t>ジュチュウ</t>
    </rPh>
    <rPh sb="2" eb="4">
      <t>トウロク</t>
    </rPh>
    <phoneticPr fontId="7"/>
  </si>
  <si>
    <t>システム受付担当者情報</t>
    <rPh sb="4" eb="6">
      <t>ウケツケ</t>
    </rPh>
    <rPh sb="6" eb="8">
      <t>タントウ</t>
    </rPh>
    <rPh sb="8" eb="9">
      <t>シャ</t>
    </rPh>
    <rPh sb="9" eb="11">
      <t>ジョウホウ</t>
    </rPh>
    <phoneticPr fontId="7"/>
  </si>
  <si>
    <t>担当</t>
    <rPh sb="0" eb="2">
      <t>タントウ</t>
    </rPh>
    <phoneticPr fontId="10"/>
  </si>
  <si>
    <t>必要 (案内済)</t>
    <phoneticPr fontId="7"/>
  </si>
  <si>
    <t>対応済</t>
    <rPh sb="0" eb="2">
      <t>タイオウ</t>
    </rPh>
    <rPh sb="2" eb="3">
      <t>スミ</t>
    </rPh>
    <phoneticPr fontId="7"/>
  </si>
  <si>
    <t>＜部署名＞</t>
    <rPh sb="1" eb="3">
      <t>ブショ</t>
    </rPh>
    <rPh sb="3" eb="4">
      <t>メイ</t>
    </rPh>
    <phoneticPr fontId="4"/>
  </si>
  <si>
    <t>必要 (案内未対応)</t>
    <rPh sb="6" eb="9">
      <t>ミタイオウ</t>
    </rPh>
    <phoneticPr fontId="7"/>
  </si>
  <si>
    <t>不要（見積なし）</t>
    <rPh sb="0" eb="2">
      <t>フヨウ</t>
    </rPh>
    <rPh sb="3" eb="5">
      <t>ミツモリ</t>
    </rPh>
    <phoneticPr fontId="7"/>
  </si>
  <si>
    <t>＜担当者名＞</t>
    <rPh sb="1" eb="4">
      <t>タントウシャ</t>
    </rPh>
    <rPh sb="4" eb="5">
      <t>メイ</t>
    </rPh>
    <phoneticPr fontId="4"/>
  </si>
  <si>
    <t>不要</t>
    <rPh sb="0" eb="2">
      <t>フヨウ</t>
    </rPh>
    <phoneticPr fontId="4"/>
  </si>
  <si>
    <t>不要</t>
    <rPh sb="0" eb="2">
      <t>フヨウ</t>
    </rPh>
    <phoneticPr fontId="7"/>
  </si>
  <si>
    <t>SE部署</t>
    <phoneticPr fontId="10"/>
  </si>
  <si>
    <t>営業事務</t>
    <phoneticPr fontId="10"/>
  </si>
  <si>
    <t>運用・登録部署①</t>
    <phoneticPr fontId="10"/>
  </si>
  <si>
    <t>運用・登録部署②</t>
    <rPh sb="0" eb="2">
      <t>ウンヨウ</t>
    </rPh>
    <rPh sb="3" eb="5">
      <t>トウロク</t>
    </rPh>
    <rPh sb="5" eb="7">
      <t>ブショ</t>
    </rPh>
    <phoneticPr fontId="10"/>
  </si>
  <si>
    <t>＜帳票ルート＞</t>
    <rPh sb="1" eb="3">
      <t>チョウヒョウ</t>
    </rPh>
    <phoneticPr fontId="10"/>
  </si>
  <si>
    <t>サービス個別申込書を参照 (回付不要な場合は斜線)</t>
    <rPh sb="10" eb="12">
      <t>サンショウ</t>
    </rPh>
    <rPh sb="14" eb="16">
      <t>カイフ</t>
    </rPh>
    <rPh sb="16" eb="18">
      <t>フヨウ</t>
    </rPh>
    <rPh sb="19" eb="21">
      <t>バアイ</t>
    </rPh>
    <rPh sb="22" eb="24">
      <t>シャセン</t>
    </rPh>
    <phoneticPr fontId="10"/>
  </si>
  <si>
    <t>⑦</t>
    <phoneticPr fontId="20"/>
  </si>
  <si>
    <t>請求先</t>
    <phoneticPr fontId="10"/>
  </si>
  <si>
    <r>
      <t>現在の契約登録情報の変更をご希望の場合、弊社営業担当までご連絡願います。</t>
    </r>
    <r>
      <rPr>
        <sz val="9"/>
        <rFont val="Meiryo UI"/>
        <family val="3"/>
        <charset val="128"/>
      </rPr>
      <t>（別途申請書が必要になる場合がございます）</t>
    </r>
    <rPh sb="14" eb="16">
      <t>キボウ</t>
    </rPh>
    <rPh sb="17" eb="19">
      <t>バアイ</t>
    </rPh>
    <rPh sb="20" eb="22">
      <t>ヘイシャ</t>
    </rPh>
    <rPh sb="22" eb="24">
      <t>エイギョウ</t>
    </rPh>
    <rPh sb="24" eb="26">
      <t>タントウ</t>
    </rPh>
    <rPh sb="29" eb="31">
      <t>レンラク</t>
    </rPh>
    <rPh sb="31" eb="32">
      <t>ネガ</t>
    </rPh>
    <rPh sb="37" eb="39">
      <t>ベット</t>
    </rPh>
    <rPh sb="39" eb="41">
      <t>シンセイ</t>
    </rPh>
    <rPh sb="41" eb="42">
      <t>ショ</t>
    </rPh>
    <rPh sb="43" eb="45">
      <t>ヒツヨウ</t>
    </rPh>
    <rPh sb="48" eb="50">
      <t>バアイ</t>
    </rPh>
    <phoneticPr fontId="4"/>
  </si>
  <si>
    <t>A</t>
  </si>
  <si>
    <t>請求書
発行方法</t>
    <rPh sb="0" eb="3">
      <t>セイキュウショ</t>
    </rPh>
    <rPh sb="4" eb="6">
      <t>ハッコウ</t>
    </rPh>
    <rPh sb="6" eb="8">
      <t>ホウホウ</t>
    </rPh>
    <phoneticPr fontId="10"/>
  </si>
  <si>
    <t>発行単位</t>
    <rPh sb="0" eb="2">
      <t>ハッコウ</t>
    </rPh>
    <rPh sb="2" eb="4">
      <t>タンイ</t>
    </rPh>
    <phoneticPr fontId="10"/>
  </si>
  <si>
    <t>当契約番号のみで個別発行</t>
    <phoneticPr fontId="10"/>
  </si>
  <si>
    <t>⇒　</t>
    <phoneticPr fontId="10"/>
  </si>
  <si>
    <t>B・C・D欄をご記入願います</t>
    <rPh sb="5" eb="6">
      <t>ラン</t>
    </rPh>
    <rPh sb="10" eb="11">
      <t>ネガ</t>
    </rPh>
    <phoneticPr fontId="10"/>
  </si>
  <si>
    <t>他契約番号に合算して発行</t>
    <rPh sb="3" eb="5">
      <t>バンゴウ</t>
    </rPh>
    <phoneticPr fontId="10"/>
  </si>
  <si>
    <t>⇒</t>
    <phoneticPr fontId="10"/>
  </si>
  <si>
    <t>【 合算先契約番号</t>
    <rPh sb="2" eb="4">
      <t>ガッサン</t>
    </rPh>
    <rPh sb="4" eb="5">
      <t>サキ</t>
    </rPh>
    <phoneticPr fontId="10"/>
  </si>
  <si>
    <t>(</t>
    <phoneticPr fontId="10"/>
  </si>
  <si>
    <t>） 】</t>
    <phoneticPr fontId="10"/>
  </si>
  <si>
    <t>B・C欄は記入不要です</t>
    <phoneticPr fontId="4"/>
  </si>
  <si>
    <t>その他</t>
    <rPh sb="2" eb="3">
      <t>タ</t>
    </rPh>
    <phoneticPr fontId="4"/>
  </si>
  <si>
    <t>⇒</t>
    <phoneticPr fontId="4"/>
  </si>
  <si>
    <t>以下に発行単位の詳細内容をご記入の上、B・C・D欄をご記入願います</t>
    <rPh sb="0" eb="2">
      <t>イカ</t>
    </rPh>
    <rPh sb="3" eb="5">
      <t>ハッコウ</t>
    </rPh>
    <rPh sb="5" eb="7">
      <t>タンイ</t>
    </rPh>
    <rPh sb="8" eb="10">
      <t>ショウサイ</t>
    </rPh>
    <rPh sb="10" eb="12">
      <t>ナイヨウ</t>
    </rPh>
    <rPh sb="14" eb="16">
      <t>キニュウ</t>
    </rPh>
    <rPh sb="17" eb="18">
      <t>ウエ</t>
    </rPh>
    <rPh sb="24" eb="25">
      <t>ラン</t>
    </rPh>
    <rPh sb="29" eb="30">
      <t>ネガ</t>
    </rPh>
    <phoneticPr fontId="10"/>
  </si>
  <si>
    <t>【</t>
    <phoneticPr fontId="10"/>
  </si>
  <si>
    <t>】</t>
    <phoneticPr fontId="4"/>
  </si>
  <si>
    <t>B</t>
    <phoneticPr fontId="10"/>
  </si>
  <si>
    <t>支払方法</t>
    <phoneticPr fontId="10"/>
  </si>
  <si>
    <t>支払方法</t>
    <rPh sb="0" eb="2">
      <t>シハライ</t>
    </rPh>
    <rPh sb="2" eb="4">
      <t>ホウホウ</t>
    </rPh>
    <phoneticPr fontId="10"/>
  </si>
  <si>
    <r>
      <t>口座振替</t>
    </r>
    <r>
      <rPr>
        <sz val="9"/>
        <rFont val="ＭＳ Ｐゴシック"/>
        <family val="3"/>
        <charset val="128"/>
      </rPr>
      <t/>
    </r>
    <rPh sb="0" eb="2">
      <t>コウザ</t>
    </rPh>
    <rPh sb="2" eb="4">
      <t>フリカエ</t>
    </rPh>
    <phoneticPr fontId="10"/>
  </si>
  <si>
    <t>他契約で利用している口座より振替</t>
    <phoneticPr fontId="10"/>
  </si>
  <si>
    <t>⇒</t>
  </si>
  <si>
    <t>【口座振替を利用している契約番号 (</t>
    <phoneticPr fontId="10"/>
  </si>
  <si>
    <t>）】</t>
    <phoneticPr fontId="10"/>
  </si>
  <si>
    <t>新規口座より振替</t>
    <phoneticPr fontId="10"/>
  </si>
  <si>
    <t>※別途口座振替手続きが必要です。手続完了まで2ヶ月程度のお時間を要します。</t>
    <phoneticPr fontId="7"/>
  </si>
  <si>
    <t>※口座振替開始までは銀行振込にてご対応願います。振込手数料はお客様にてご負担願います。</t>
    <phoneticPr fontId="7"/>
  </si>
  <si>
    <t>※一時費用のみの場合、新規口座はご利用いただけません。</t>
    <phoneticPr fontId="7"/>
  </si>
  <si>
    <t>銀行振込</t>
    <rPh sb="0" eb="2">
      <t>ギンコウ</t>
    </rPh>
    <rPh sb="2" eb="3">
      <t>フ</t>
    </rPh>
    <rPh sb="3" eb="4">
      <t>コ</t>
    </rPh>
    <phoneticPr fontId="10"/>
  </si>
  <si>
    <t>※振込手数料はお客様にてご負担願います。</t>
    <phoneticPr fontId="7"/>
  </si>
  <si>
    <t>C</t>
    <phoneticPr fontId="10"/>
  </si>
  <si>
    <t>請求書
送付先</t>
    <rPh sb="0" eb="3">
      <t>セイキュウショ</t>
    </rPh>
    <rPh sb="4" eb="6">
      <t>ソウフ</t>
    </rPh>
    <rPh sb="6" eb="7">
      <t>サキ</t>
    </rPh>
    <phoneticPr fontId="10"/>
  </si>
  <si>
    <t>送付先</t>
    <rPh sb="0" eb="2">
      <t>ソウフ</t>
    </rPh>
    <rPh sb="2" eb="3">
      <t>サキ</t>
    </rPh>
    <phoneticPr fontId="10"/>
  </si>
  <si>
    <t>⑥申込者 と同じ</t>
    <phoneticPr fontId="7"/>
  </si>
  <si>
    <t>以下のとおり</t>
    <rPh sb="0" eb="2">
      <t>イカ</t>
    </rPh>
    <phoneticPr fontId="10"/>
  </si>
  <si>
    <t>-</t>
    <phoneticPr fontId="10"/>
  </si>
  <si>
    <t>D</t>
    <phoneticPr fontId="4"/>
  </si>
  <si>
    <t>個別要望</t>
    <rPh sb="0" eb="2">
      <t>コベツ</t>
    </rPh>
    <rPh sb="2" eb="4">
      <t>ヨウボウ</t>
    </rPh>
    <phoneticPr fontId="4"/>
  </si>
  <si>
    <t>なし</t>
    <phoneticPr fontId="4"/>
  </si>
  <si>
    <t>あり（当契約番号内で請求先を複数設定 等）</t>
    <rPh sb="3" eb="4">
      <t>トウ</t>
    </rPh>
    <rPh sb="4" eb="6">
      <t>ケイヤク</t>
    </rPh>
    <rPh sb="6" eb="8">
      <t>バンゴウ</t>
    </rPh>
    <rPh sb="8" eb="9">
      <t>ナイ</t>
    </rPh>
    <rPh sb="10" eb="12">
      <t>セイキュウ</t>
    </rPh>
    <rPh sb="12" eb="13">
      <t>サキ</t>
    </rPh>
    <rPh sb="14" eb="16">
      <t>フクスウ</t>
    </rPh>
    <rPh sb="16" eb="18">
      <t>セッテイ</t>
    </rPh>
    <rPh sb="19" eb="20">
      <t>ナド</t>
    </rPh>
    <phoneticPr fontId="4"/>
  </si>
  <si>
    <t>請求分割指定シート 【基本情報(別紙)】 を
ご記入ください。</t>
    <rPh sb="0" eb="2">
      <t>セイキュウ</t>
    </rPh>
    <rPh sb="2" eb="4">
      <t>ブンカツ</t>
    </rPh>
    <rPh sb="4" eb="6">
      <t>シテイ</t>
    </rPh>
    <rPh sb="11" eb="13">
      <t>キホン</t>
    </rPh>
    <rPh sb="13" eb="15">
      <t>ジョウホウ</t>
    </rPh>
    <rPh sb="16" eb="18">
      <t>ベッシ</t>
    </rPh>
    <rPh sb="24" eb="26">
      <t>キニュウ</t>
    </rPh>
    <phoneticPr fontId="4"/>
  </si>
  <si>
    <t>⑧</t>
    <phoneticPr fontId="20"/>
  </si>
  <si>
    <t>運用連絡先
*各種
 ご案内の
 送付先
*障害時の
 連絡先</t>
    <phoneticPr fontId="10"/>
  </si>
  <si>
    <t>変更しない</t>
    <phoneticPr fontId="10"/>
  </si>
  <si>
    <t>変更後の情報を以下へご記入ください。</t>
    <rPh sb="0" eb="2">
      <t>ヘンコウ</t>
    </rPh>
    <rPh sb="2" eb="3">
      <t>ゴ</t>
    </rPh>
    <rPh sb="4" eb="6">
      <t>ジョウホウ</t>
    </rPh>
    <rPh sb="7" eb="9">
      <t>イカ</t>
    </rPh>
    <rPh sb="11" eb="13">
      <t>キニュウ</t>
    </rPh>
    <phoneticPr fontId="10"/>
  </si>
  <si>
    <t>⑦請求先 と同じ</t>
    <phoneticPr fontId="10"/>
  </si>
  <si>
    <t>◆複数の方にご確認いただける
　 同報メールの登録を推奨致します</t>
    <rPh sb="1" eb="3">
      <t>フクスウ</t>
    </rPh>
    <rPh sb="4" eb="5">
      <t>カタ</t>
    </rPh>
    <rPh sb="7" eb="9">
      <t>カクニン</t>
    </rPh>
    <rPh sb="17" eb="19">
      <t>ドウホウ</t>
    </rPh>
    <rPh sb="23" eb="25">
      <t>トウロク</t>
    </rPh>
    <rPh sb="26" eb="28">
      <t>スイショウ</t>
    </rPh>
    <rPh sb="28" eb="29">
      <t>イタ</t>
    </rPh>
    <phoneticPr fontId="10"/>
  </si>
  <si>
    <t>特記事項</t>
    <rPh sb="0" eb="2">
      <t>トッキ</t>
    </rPh>
    <rPh sb="2" eb="4">
      <t>ジコウ</t>
    </rPh>
    <phoneticPr fontId="10"/>
  </si>
  <si>
    <t>※引き続き 「サービス個別申込書」 をご記入ください。</t>
    <rPh sb="1" eb="2">
      <t>ヒ</t>
    </rPh>
    <rPh sb="3" eb="4">
      <t>ツヅ</t>
    </rPh>
    <rPh sb="11" eb="13">
      <t>コベツ</t>
    </rPh>
    <rPh sb="13" eb="16">
      <t>モウシコミショ</t>
    </rPh>
    <rPh sb="20" eb="22">
      <t>キニュウ</t>
    </rPh>
    <phoneticPr fontId="20"/>
  </si>
  <si>
    <r>
      <t>サービス申込書　請求分割指定シート　</t>
    </r>
    <r>
      <rPr>
        <b/>
        <sz val="18"/>
        <rFont val="Meiryo UI"/>
        <family val="3"/>
        <charset val="128"/>
      </rPr>
      <t>【基本情報(別紙)】</t>
    </r>
    <phoneticPr fontId="10"/>
  </si>
  <si>
    <t>当契約番号内で発行される請求書を 2枚に分割したい 場合、2枚目の請求先をご記入願います。</t>
    <rPh sb="0" eb="1">
      <t>トウ</t>
    </rPh>
    <rPh sb="1" eb="3">
      <t>ケイヤク</t>
    </rPh>
    <rPh sb="3" eb="5">
      <t>バンゴウ</t>
    </rPh>
    <rPh sb="5" eb="6">
      <t>ナイ</t>
    </rPh>
    <rPh sb="7" eb="9">
      <t>ハッコウ</t>
    </rPh>
    <rPh sb="12" eb="15">
      <t>セイキュウショ</t>
    </rPh>
    <rPh sb="18" eb="19">
      <t>マイ</t>
    </rPh>
    <rPh sb="20" eb="22">
      <t>ブンカツ</t>
    </rPh>
    <rPh sb="26" eb="28">
      <t>バアイ</t>
    </rPh>
    <rPh sb="30" eb="32">
      <t>マイメ</t>
    </rPh>
    <rPh sb="33" eb="35">
      <t>セイキュウ</t>
    </rPh>
    <rPh sb="35" eb="36">
      <t>サキ</t>
    </rPh>
    <rPh sb="38" eb="41">
      <t>キニュウネガ</t>
    </rPh>
    <phoneticPr fontId="4"/>
  </si>
  <si>
    <t>※「⑦請求先」は当契約の基本請求先（原則、月額費用の請求先）となります。</t>
    <rPh sb="8" eb="9">
      <t>トウ</t>
    </rPh>
    <rPh sb="9" eb="11">
      <t>ケイヤク</t>
    </rPh>
    <rPh sb="12" eb="14">
      <t>キホン</t>
    </rPh>
    <rPh sb="14" eb="16">
      <t>セイキュウ</t>
    </rPh>
    <rPh sb="16" eb="17">
      <t>サキ</t>
    </rPh>
    <rPh sb="18" eb="20">
      <t>ゲンソク</t>
    </rPh>
    <rPh sb="21" eb="23">
      <t>ゲツガク</t>
    </rPh>
    <rPh sb="23" eb="25">
      <t>ヒヨウ</t>
    </rPh>
    <rPh sb="26" eb="28">
      <t>セイキュウ</t>
    </rPh>
    <rPh sb="28" eb="29">
      <t>サキ</t>
    </rPh>
    <phoneticPr fontId="4"/>
  </si>
  <si>
    <t>⑨</t>
    <phoneticPr fontId="10"/>
  </si>
  <si>
    <t>請求先
分割</t>
    <rPh sb="4" eb="6">
      <t>ブンカツ</t>
    </rPh>
    <phoneticPr fontId="10"/>
  </si>
  <si>
    <t>A</t>
    <phoneticPr fontId="10"/>
  </si>
  <si>
    <t>一時費用のみで個別発行</t>
    <phoneticPr fontId="4"/>
  </si>
  <si>
    <t>発行区分・B・C欄をご記入願います。</t>
    <phoneticPr fontId="4"/>
  </si>
  <si>
    <t>以下に発行単位の詳細内容をご記入の上、発行区分・B・C・D欄をご記入願います</t>
    <rPh sb="0" eb="2">
      <t>イカ</t>
    </rPh>
    <rPh sb="3" eb="5">
      <t>ハッコウ</t>
    </rPh>
    <rPh sb="5" eb="7">
      <t>タンイ</t>
    </rPh>
    <rPh sb="8" eb="10">
      <t>ショウサイ</t>
    </rPh>
    <rPh sb="10" eb="12">
      <t>ナイヨウ</t>
    </rPh>
    <rPh sb="14" eb="16">
      <t>キニュウ</t>
    </rPh>
    <rPh sb="17" eb="18">
      <t>ウエ</t>
    </rPh>
    <rPh sb="19" eb="21">
      <t>ハッコウ</t>
    </rPh>
    <rPh sb="21" eb="23">
      <t>クブン</t>
    </rPh>
    <rPh sb="29" eb="30">
      <t>ラン</t>
    </rPh>
    <rPh sb="34" eb="35">
      <t>ネガ</t>
    </rPh>
    <phoneticPr fontId="10"/>
  </si>
  <si>
    <t>発行区分</t>
    <rPh sb="0" eb="2">
      <t>ハッコウ</t>
    </rPh>
    <rPh sb="2" eb="4">
      <t>クブン</t>
    </rPh>
    <phoneticPr fontId="4"/>
  </si>
  <si>
    <t>弊社請求書発行＋お客様指定帳票</t>
    <phoneticPr fontId="4"/>
  </si>
  <si>
    <t>弊社請求書発行不要（お客様指定帳票のみ）</t>
    <phoneticPr fontId="4"/>
  </si>
  <si>
    <t>)】</t>
  </si>
  <si>
    <t>※別途口座振替手続きが必要です。手続完了まで2ヶ月程度のお時間を要します。</t>
    <phoneticPr fontId="10"/>
  </si>
  <si>
    <t>※口座振替開始までは銀行振込にてご対応願います。振込手数料はお客様にてご負担願います。</t>
    <phoneticPr fontId="10"/>
  </si>
  <si>
    <t>※一時費用のみの場合、新規口座はご利用いただけません。</t>
    <phoneticPr fontId="10"/>
  </si>
  <si>
    <t>※振込手数料はお客様にてご負担願います。</t>
    <phoneticPr fontId="10"/>
  </si>
  <si>
    <t>⑥申込者 と同じ</t>
    <phoneticPr fontId="10"/>
  </si>
  <si>
    <t>ﾌﾘｶﾞﾅ</t>
    <phoneticPr fontId="10"/>
  </si>
  <si>
    <t>その他
ご要望等</t>
    <rPh sb="2" eb="3">
      <t>タ</t>
    </rPh>
    <rPh sb="5" eb="7">
      <t>ヨウボウ</t>
    </rPh>
    <rPh sb="7" eb="8">
      <t>トウ</t>
    </rPh>
    <phoneticPr fontId="4"/>
  </si>
  <si>
    <t>「サービス申込書」に添付しご提出ください。</t>
    <rPh sb="10" eb="12">
      <t>テンプ</t>
    </rPh>
    <rPh sb="14" eb="16">
      <t>テイシュツ</t>
    </rPh>
    <phoneticPr fontId="4"/>
  </si>
  <si>
    <t>サービス個別申込書</t>
    <rPh sb="4" eb="6">
      <t>コベツ</t>
    </rPh>
    <phoneticPr fontId="10"/>
  </si>
  <si>
    <t>【</t>
    <phoneticPr fontId="4"/>
  </si>
  <si>
    <t>サービス名：</t>
    <phoneticPr fontId="4"/>
  </si>
  <si>
    <t>【記入必須】該当する申込区分を選択してください。</t>
    <rPh sb="1" eb="3">
      <t>キニュウ</t>
    </rPh>
    <rPh sb="3" eb="5">
      <t>ヒッス</t>
    </rPh>
    <rPh sb="6" eb="8">
      <t>ガイトウ</t>
    </rPh>
    <rPh sb="10" eb="12">
      <t>モウシコ</t>
    </rPh>
    <rPh sb="12" eb="14">
      <t>クブン</t>
    </rPh>
    <rPh sb="15" eb="17">
      <t>センタク</t>
    </rPh>
    <phoneticPr fontId="4"/>
  </si>
  <si>
    <t>申込区分</t>
    <rPh sb="0" eb="2">
      <t>モウシコミ</t>
    </rPh>
    <rPh sb="2" eb="4">
      <t>クブン</t>
    </rPh>
    <phoneticPr fontId="4"/>
  </si>
  <si>
    <t>区分</t>
    <phoneticPr fontId="4"/>
  </si>
  <si>
    <t>記入項目</t>
    <phoneticPr fontId="4"/>
  </si>
  <si>
    <t>新規契約 (接続ID新規取得)</t>
    <phoneticPr fontId="4"/>
  </si>
  <si>
    <t>①</t>
  </si>
  <si>
    <t>②</t>
    <phoneticPr fontId="4"/>
  </si>
  <si>
    <t>③</t>
    <phoneticPr fontId="4"/>
  </si>
  <si>
    <t>④</t>
    <phoneticPr fontId="4"/>
  </si>
  <si>
    <t>⑤</t>
    <phoneticPr fontId="4"/>
  </si>
  <si>
    <t>⑥</t>
    <phoneticPr fontId="4"/>
  </si>
  <si>
    <t>□</t>
    <phoneticPr fontId="4"/>
  </si>
  <si>
    <t>変更 (接続ID追加)</t>
    <phoneticPr fontId="4"/>
  </si>
  <si>
    <t>変更 (接続ID削除)</t>
    <phoneticPr fontId="4"/>
  </si>
  <si>
    <t>⑦</t>
    <phoneticPr fontId="4"/>
  </si>
  <si>
    <t>変更 (ID種別変更)</t>
    <phoneticPr fontId="4"/>
  </si>
  <si>
    <t>USBキー再発行 (紛失・故障時)</t>
    <phoneticPr fontId="4"/>
  </si>
  <si>
    <t>(※1)</t>
    <phoneticPr fontId="4"/>
  </si>
  <si>
    <t>解約</t>
    <phoneticPr fontId="4"/>
  </si>
  <si>
    <t>※1</t>
    <phoneticPr fontId="4"/>
  </si>
  <si>
    <t>USBキー再発行においては従来ご利用のIDを引継ぐことと致します。</t>
    <rPh sb="5" eb="8">
      <t>サイハッコウ</t>
    </rPh>
    <rPh sb="13" eb="15">
      <t>ジュウライ</t>
    </rPh>
    <rPh sb="16" eb="18">
      <t>リヨウ</t>
    </rPh>
    <rPh sb="22" eb="24">
      <t>ヒキツ</t>
    </rPh>
    <rPh sb="28" eb="29">
      <t>イタ</t>
    </rPh>
    <phoneticPr fontId="4"/>
  </si>
  <si>
    <t>①</t>
    <phoneticPr fontId="4"/>
  </si>
  <si>
    <t>サービス開始/変更/解約</t>
    <phoneticPr fontId="4"/>
  </si>
  <si>
    <t>サービス反映希望日 (※2)</t>
    <phoneticPr fontId="4"/>
  </si>
  <si>
    <t>※2</t>
    <phoneticPr fontId="4"/>
  </si>
  <si>
    <t>申込区分が「変更(接続ID削除)」「解約」の場合は月末日の解約となります。</t>
    <rPh sb="0" eb="2">
      <t>モウシコミ</t>
    </rPh>
    <rPh sb="2" eb="4">
      <t>クブン</t>
    </rPh>
    <rPh sb="6" eb="8">
      <t>ヘンコウ</t>
    </rPh>
    <rPh sb="9" eb="11">
      <t>セツゾク</t>
    </rPh>
    <rPh sb="13" eb="15">
      <t>サクジョ</t>
    </rPh>
    <rPh sb="18" eb="20">
      <t>カイヤク</t>
    </rPh>
    <rPh sb="22" eb="24">
      <t>バアイ</t>
    </rPh>
    <rPh sb="25" eb="27">
      <t>ゲツマツ</t>
    </rPh>
    <rPh sb="27" eb="28">
      <t>ビ</t>
    </rPh>
    <rPh sb="29" eb="31">
      <t>カイヤク</t>
    </rPh>
    <phoneticPr fontId="4"/>
  </si>
  <si>
    <t>ご利用環境</t>
    <rPh sb="1" eb="3">
      <t>リヨウ</t>
    </rPh>
    <rPh sb="3" eb="5">
      <t>カンキョウ</t>
    </rPh>
    <phoneticPr fontId="4"/>
  </si>
  <si>
    <t>検証確認の有無</t>
    <rPh sb="0" eb="2">
      <t>ケンショウ</t>
    </rPh>
    <rPh sb="2" eb="4">
      <t>カクニン</t>
    </rPh>
    <rPh sb="5" eb="7">
      <t>ウム</t>
    </rPh>
    <phoneticPr fontId="4"/>
  </si>
  <si>
    <t>1.メーカー対応OSで確認 (※3)</t>
    <rPh sb="6" eb="8">
      <t>タイオウ</t>
    </rPh>
    <rPh sb="11" eb="13">
      <t>カクニン</t>
    </rPh>
    <phoneticPr fontId="4"/>
  </si>
  <si>
    <t>2.メーカー対応OSでない環境で確認</t>
    <rPh sb="6" eb="8">
      <t>タイオウ</t>
    </rPh>
    <rPh sb="16" eb="18">
      <t>カクニン</t>
    </rPh>
    <phoneticPr fontId="4"/>
  </si>
  <si>
    <t>上記で
2. の場合</t>
    <rPh sb="0" eb="2">
      <t>ジョウキ</t>
    </rPh>
    <rPh sb="8" eb="10">
      <t>バアイ</t>
    </rPh>
    <phoneticPr fontId="4"/>
  </si>
  <si>
    <t>2.1. OS</t>
    <phoneticPr fontId="4"/>
  </si>
  <si>
    <t>Client(操作される側)：</t>
    <phoneticPr fontId="4"/>
  </si>
  <si>
    <t>Viewer(操作する側)：</t>
    <phoneticPr fontId="4"/>
  </si>
  <si>
    <t>※3</t>
    <phoneticPr fontId="4"/>
  </si>
  <si>
    <t>仕様書をご確認下さい。</t>
    <phoneticPr fontId="4"/>
  </si>
  <si>
    <t>接続IDお客様任意部分 (※4)</t>
    <rPh sb="0" eb="2">
      <t>セツゾク</t>
    </rPh>
    <rPh sb="5" eb="7">
      <t>キャクサマ</t>
    </rPh>
    <rPh sb="7" eb="9">
      <t>ニンイ</t>
    </rPh>
    <rPh sb="9" eb="11">
      <t>ブブン</t>
    </rPh>
    <phoneticPr fontId="4"/>
  </si>
  <si>
    <t>第1希望</t>
    <rPh sb="0" eb="1">
      <t>ダイ</t>
    </rPh>
    <rPh sb="2" eb="4">
      <t>キボウ</t>
    </rPh>
    <phoneticPr fontId="4"/>
  </si>
  <si>
    <t>第2希望</t>
    <rPh sb="0" eb="1">
      <t>ダイ</t>
    </rPh>
    <rPh sb="2" eb="4">
      <t>キボウ</t>
    </rPh>
    <phoneticPr fontId="4"/>
  </si>
  <si>
    <t>第3希望</t>
    <rPh sb="0" eb="1">
      <t>ダイ</t>
    </rPh>
    <rPh sb="2" eb="4">
      <t>キボウ</t>
    </rPh>
    <phoneticPr fontId="4"/>
  </si>
  <si>
    <t>第1</t>
    <rPh sb="0" eb="1">
      <t>ダイ</t>
    </rPh>
    <phoneticPr fontId="4"/>
  </si>
  <si>
    <t>第2</t>
    <rPh sb="0" eb="1">
      <t>ダイ</t>
    </rPh>
    <phoneticPr fontId="4"/>
  </si>
  <si>
    <t>※4</t>
    <phoneticPr fontId="4"/>
  </si>
  <si>
    <t>接続IDは　［3～4文字のお客様任意部分（1契約で一種）］と［数字連番］を含む、弊社の指定する文字列となります。</t>
    <rPh sb="31" eb="33">
      <t>スウジ</t>
    </rPh>
    <rPh sb="37" eb="38">
      <t>フク</t>
    </rPh>
    <rPh sb="40" eb="42">
      <t>ヘイシャ</t>
    </rPh>
    <rPh sb="43" eb="45">
      <t>シテイ</t>
    </rPh>
    <rPh sb="47" eb="50">
      <t>モジレツ</t>
    </rPh>
    <phoneticPr fontId="4"/>
  </si>
  <si>
    <t>第3</t>
    <rPh sb="0" eb="1">
      <t>ダイ</t>
    </rPh>
    <phoneticPr fontId="4"/>
  </si>
  <si>
    <t xml:space="preserve">  例） t.tss.vv0001asp、t.tss.vv0002asp、t.tss.vv0003asp、・・・・・</t>
    <rPh sb="2" eb="3">
      <t>レイ</t>
    </rPh>
    <phoneticPr fontId="4"/>
  </si>
  <si>
    <t>本記入欄へは、［3～4文字のお客様任意部分（1契約一種）］のみご記入ください。利用可能な文字は半角英字（大文字、小文字は識別いたします）のみです。</t>
    <phoneticPr fontId="4"/>
  </si>
  <si>
    <t>登録料／サービス利用料　【概算】</t>
    <rPh sb="0" eb="2">
      <t>トウロク</t>
    </rPh>
    <rPh sb="2" eb="3">
      <t>リョウ</t>
    </rPh>
    <rPh sb="8" eb="11">
      <t>リヨウリョウ</t>
    </rPh>
    <rPh sb="13" eb="15">
      <t>ガイサン</t>
    </rPh>
    <phoneticPr fontId="4"/>
  </si>
  <si>
    <t>初期</t>
    <rPh sb="0" eb="2">
      <t>ショキ</t>
    </rPh>
    <phoneticPr fontId="4"/>
  </si>
  <si>
    <t>月額</t>
    <rPh sb="0" eb="2">
      <t>ゲツガク</t>
    </rPh>
    <phoneticPr fontId="4"/>
  </si>
  <si>
    <t>申込アカウント
数量
（※5）</t>
    <rPh sb="0" eb="2">
      <t>モウシコミ</t>
    </rPh>
    <rPh sb="8" eb="10">
      <t>スウリョウ</t>
    </rPh>
    <phoneticPr fontId="4"/>
  </si>
  <si>
    <t>タイプ</t>
    <phoneticPr fontId="4"/>
  </si>
  <si>
    <t>合計　料金</t>
    <rPh sb="0" eb="2">
      <t>ゴウケイ</t>
    </rPh>
    <rPh sb="3" eb="5">
      <t>リョウキン</t>
    </rPh>
    <phoneticPr fontId="4"/>
  </si>
  <si>
    <t>合計　料金</t>
    <phoneticPr fontId="4"/>
  </si>
  <si>
    <t>契約手数料(新規契約毎)</t>
    <rPh sb="0" eb="2">
      <t>ケイヤク</t>
    </rPh>
    <rPh sb="2" eb="5">
      <t>テスウリョウ</t>
    </rPh>
    <rPh sb="6" eb="10">
      <t>シンキケイヤク</t>
    </rPh>
    <rPh sb="10" eb="11">
      <t>マイ</t>
    </rPh>
    <phoneticPr fontId="4"/>
  </si>
  <si>
    <t>-</t>
    <phoneticPr fontId="4"/>
  </si>
  <si>
    <t>対象機器専用</t>
    <rPh sb="0" eb="2">
      <t>タイショウ</t>
    </rPh>
    <rPh sb="2" eb="4">
      <t>キキ</t>
    </rPh>
    <phoneticPr fontId="4"/>
  </si>
  <si>
    <t>登録料(対象機器専用)</t>
    <rPh sb="0" eb="2">
      <t>トウロク</t>
    </rPh>
    <rPh sb="2" eb="3">
      <t>リョウ</t>
    </rPh>
    <rPh sb="4" eb="6">
      <t>タイショウ</t>
    </rPh>
    <rPh sb="6" eb="8">
      <t>キキ</t>
    </rPh>
    <rPh sb="8" eb="10">
      <t>センヨウ</t>
    </rPh>
    <phoneticPr fontId="4"/>
  </si>
  <si>
    <t>ｻｰﾋﾞｽ利用料
(対象機器専用)</t>
    <phoneticPr fontId="4"/>
  </si>
  <si>
    <t>USB
送付先
（※6）
USB付き
申込時のみ</t>
    <phoneticPr fontId="4"/>
  </si>
  <si>
    <t>申込者と同じ</t>
    <phoneticPr fontId="4"/>
  </si>
  <si>
    <t>請求先と同じ</t>
    <rPh sb="0" eb="3">
      <t>セイキュウサキ</t>
    </rPh>
    <rPh sb="4" eb="5">
      <t>オナ</t>
    </rPh>
    <phoneticPr fontId="4"/>
  </si>
  <si>
    <t>運用連絡先と同じ</t>
    <rPh sb="0" eb="2">
      <t>ウンヨウ</t>
    </rPh>
    <rPh sb="2" eb="5">
      <t>レンラクサキ</t>
    </rPh>
    <rPh sb="6" eb="7">
      <t>オナ</t>
    </rPh>
    <phoneticPr fontId="4"/>
  </si>
  <si>
    <t>以下の通り</t>
    <rPh sb="0" eb="2">
      <t>イカ</t>
    </rPh>
    <rPh sb="3" eb="4">
      <t>トオ</t>
    </rPh>
    <phoneticPr fontId="4"/>
  </si>
  <si>
    <t>フリガナ</t>
    <phoneticPr fontId="10"/>
  </si>
  <si>
    <t>※5</t>
    <phoneticPr fontId="4"/>
  </si>
  <si>
    <t>※6</t>
    <phoneticPr fontId="4"/>
  </si>
  <si>
    <t>USBキー再利用申請の場合はご記入不要です。</t>
    <rPh sb="8" eb="10">
      <t>シンセイ</t>
    </rPh>
    <phoneticPr fontId="4"/>
  </si>
  <si>
    <t>申込の有無</t>
    <rPh sb="0" eb="2">
      <t>モウシコミ</t>
    </rPh>
    <rPh sb="3" eb="5">
      <t>ウム</t>
    </rPh>
    <phoneticPr fontId="4"/>
  </si>
  <si>
    <t>申込</t>
    <rPh sb="0" eb="2">
      <t>モウシコミ</t>
    </rPh>
    <phoneticPr fontId="4"/>
  </si>
  <si>
    <t>アカウント
数量</t>
    <rPh sb="6" eb="8">
      <t>スウリョウ</t>
    </rPh>
    <phoneticPr fontId="4"/>
  </si>
  <si>
    <t>データ共有機能
設計
データ共有設定
申込時のみ</t>
    <rPh sb="3" eb="5">
      <t>キョウユウ</t>
    </rPh>
    <rPh sb="5" eb="7">
      <t>キノウ</t>
    </rPh>
    <rPh sb="8" eb="10">
      <t>セッケイ</t>
    </rPh>
    <rPh sb="15" eb="17">
      <t>キョウユウ</t>
    </rPh>
    <rPh sb="17" eb="19">
      <t>セッテイ</t>
    </rPh>
    <phoneticPr fontId="4"/>
  </si>
  <si>
    <t>プリンタ共有</t>
    <rPh sb="4" eb="6">
      <t>キョウユウ</t>
    </rPh>
    <phoneticPr fontId="4"/>
  </si>
  <si>
    <t>ドライブ共有</t>
    <rPh sb="4" eb="6">
      <t>キョウユウ</t>
    </rPh>
    <phoneticPr fontId="4"/>
  </si>
  <si>
    <t>クリップボード
共有</t>
    <rPh sb="8" eb="10">
      <t>キョウユウ</t>
    </rPh>
    <phoneticPr fontId="4"/>
  </si>
  <si>
    <t>スマートカード
共有</t>
    <rPh sb="8" eb="10">
      <t>キョウユウ</t>
    </rPh>
    <phoneticPr fontId="4"/>
  </si>
  <si>
    <t>シリアルポート
共有</t>
    <rPh sb="8" eb="10">
      <t>キョウユウ</t>
    </rPh>
    <phoneticPr fontId="4"/>
  </si>
  <si>
    <t>プラグアンドプレイ
デバイス共有</t>
    <rPh sb="14" eb="16">
      <t>キョウユウ</t>
    </rPh>
    <phoneticPr fontId="4"/>
  </si>
  <si>
    <t>プリントスクリーン
キー使用</t>
    <rPh sb="12" eb="14">
      <t>シヨウ</t>
    </rPh>
    <phoneticPr fontId="4"/>
  </si>
  <si>
    <t>変更料(ﾃﾞｰﾀ共有機能)　【概算】</t>
    <rPh sb="15" eb="17">
      <t>ガイサン</t>
    </rPh>
    <phoneticPr fontId="4"/>
  </si>
  <si>
    <t>※申込区分が「変更 (データ共有機能設定のみ/グループ化設定のみ)」の場合のみ料金発生</t>
    <rPh sb="1" eb="3">
      <t>モウシコミ</t>
    </rPh>
    <rPh sb="3" eb="5">
      <t>クブン</t>
    </rPh>
    <rPh sb="35" eb="37">
      <t>バアイ</t>
    </rPh>
    <rPh sb="39" eb="41">
      <t>リョウキン</t>
    </rPh>
    <rPh sb="41" eb="43">
      <t>ハッセイ</t>
    </rPh>
    <phoneticPr fontId="4"/>
  </si>
  <si>
    <t>許可</t>
    <rPh sb="0" eb="2">
      <t>キョカ</t>
    </rPh>
    <phoneticPr fontId="4"/>
  </si>
  <si>
    <t>不許可</t>
    <rPh sb="0" eb="3">
      <t>フキョカ</t>
    </rPh>
    <phoneticPr fontId="4"/>
  </si>
  <si>
    <t>※7</t>
    <phoneticPr fontId="4"/>
  </si>
  <si>
    <t>※8</t>
    <phoneticPr fontId="4"/>
  </si>
  <si>
    <t>一部のアカウントのみに設定を行う場合、アカウントを指定して下さい。アカウント不明の場合は数量や番号連番などで可能です。全アカウントに適用する場合は空欄で問題ありません。</t>
    <rPh sb="0" eb="2">
      <t>イチブ</t>
    </rPh>
    <rPh sb="11" eb="13">
      <t>セッテイ</t>
    </rPh>
    <rPh sb="14" eb="15">
      <t>オコナ</t>
    </rPh>
    <rPh sb="16" eb="18">
      <t>バアイ</t>
    </rPh>
    <rPh sb="25" eb="27">
      <t>シテイ</t>
    </rPh>
    <rPh sb="29" eb="30">
      <t>クダ</t>
    </rPh>
    <rPh sb="38" eb="40">
      <t>フメイ</t>
    </rPh>
    <rPh sb="41" eb="43">
      <t>バアイ</t>
    </rPh>
    <rPh sb="44" eb="46">
      <t>スウリョウ</t>
    </rPh>
    <rPh sb="47" eb="49">
      <t>バンゴウ</t>
    </rPh>
    <rPh sb="49" eb="51">
      <t>レンバン</t>
    </rPh>
    <rPh sb="54" eb="56">
      <t>カノウ</t>
    </rPh>
    <rPh sb="59" eb="60">
      <t>ゼン</t>
    </rPh>
    <rPh sb="66" eb="68">
      <t>テキヨウ</t>
    </rPh>
    <rPh sb="70" eb="72">
      <t>バアイ</t>
    </rPh>
    <rPh sb="73" eb="75">
      <t>クウラン</t>
    </rPh>
    <rPh sb="76" eb="78">
      <t>モンダイ</t>
    </rPh>
    <phoneticPr fontId="4"/>
  </si>
  <si>
    <t>※次頁へ続く</t>
  </si>
  <si>
    <t>グループ化
数量</t>
    <rPh sb="4" eb="5">
      <t>カ</t>
    </rPh>
    <rPh sb="6" eb="8">
      <t>スウリョウ</t>
    </rPh>
    <phoneticPr fontId="4"/>
  </si>
  <si>
    <t>グループ化設計
グループ化工事
申込時のみ</t>
    <rPh sb="4" eb="5">
      <t>カ</t>
    </rPh>
    <rPh sb="5" eb="7">
      <t>セッケイ</t>
    </rPh>
    <rPh sb="14" eb="15">
      <t>カ</t>
    </rPh>
    <rPh sb="15" eb="17">
      <t>コウジ</t>
    </rPh>
    <phoneticPr fontId="4"/>
  </si>
  <si>
    <t>数量</t>
    <rPh sb="0" eb="2">
      <t>スウリョウ</t>
    </rPh>
    <phoneticPr fontId="4"/>
  </si>
  <si>
    <t>→</t>
    <phoneticPr fontId="4"/>
  </si>
  <si>
    <t>登録料(ｸﾞﾙｰﾌﾟ化)　【概算】</t>
    <rPh sb="0" eb="2">
      <t>トウロク</t>
    </rPh>
    <rPh sb="2" eb="3">
      <t>リョウ</t>
    </rPh>
    <rPh sb="10" eb="11">
      <t>　</t>
    </rPh>
    <rPh sb="14" eb="16">
      <t>ガイサン</t>
    </rPh>
    <phoneticPr fontId="4"/>
  </si>
  <si>
    <t>　＜申込アカウント＞対象機器専用 2ID分</t>
    <phoneticPr fontId="4"/>
  </si>
  <si>
    <t>合計　数量</t>
    <rPh sb="0" eb="2">
      <t>ゴウケイ</t>
    </rPh>
    <rPh sb="3" eb="5">
      <t>スウリョウ</t>
    </rPh>
    <phoneticPr fontId="4"/>
  </si>
  <si>
    <t>（記入例２）
　＜既存アカウント＞t.tss.vv00001as ～ 00003as</t>
    <phoneticPr fontId="4"/>
  </si>
  <si>
    <t>×</t>
    <phoneticPr fontId="4"/>
  </si>
  <si>
    <t>＝</t>
    <phoneticPr fontId="4"/>
  </si>
  <si>
    <t>※9</t>
    <phoneticPr fontId="4"/>
  </si>
  <si>
    <t>IDの異なるViewerとClientを接続可能とする場合はグループ化設定が必要となります。グループ化設定が必要な場合は「グループ化設計」欄にご記入ください。</t>
    <rPh sb="3" eb="4">
      <t>コト</t>
    </rPh>
    <rPh sb="20" eb="22">
      <t>セツゾク</t>
    </rPh>
    <rPh sb="22" eb="24">
      <t>カノウ</t>
    </rPh>
    <rPh sb="27" eb="29">
      <t>バアイ</t>
    </rPh>
    <rPh sb="34" eb="35">
      <t>カ</t>
    </rPh>
    <rPh sb="35" eb="37">
      <t>セッテイ</t>
    </rPh>
    <rPh sb="38" eb="40">
      <t>ヒツヨウ</t>
    </rPh>
    <rPh sb="65" eb="66">
      <t>カ</t>
    </rPh>
    <rPh sb="66" eb="68">
      <t>セッケイ</t>
    </rPh>
    <rPh sb="69" eb="70">
      <t>ラン</t>
    </rPh>
    <rPh sb="72" eb="74">
      <t>キニュウ</t>
    </rPh>
    <phoneticPr fontId="4"/>
  </si>
  <si>
    <t>Viewer</t>
    <phoneticPr fontId="4"/>
  </si>
  <si>
    <t>Client</t>
    <phoneticPr fontId="4"/>
  </si>
  <si>
    <t>小計数量</t>
    <rPh sb="0" eb="2">
      <t>ショウケイ</t>
    </rPh>
    <rPh sb="2" eb="4">
      <t>スウリョウ</t>
    </rPh>
    <phoneticPr fontId="4"/>
  </si>
  <si>
    <t>対象ID</t>
    <rPh sb="0" eb="2">
      <t>タイショウ</t>
    </rPh>
    <phoneticPr fontId="4"/>
  </si>
  <si>
    <t>標準
→操作端末専用</t>
    <phoneticPr fontId="4"/>
  </si>
  <si>
    <t>操作端末専用
→標準</t>
    <phoneticPr fontId="4"/>
  </si>
  <si>
    <t>ユーザ削除</t>
    <phoneticPr fontId="4"/>
  </si>
  <si>
    <t>※10</t>
    <phoneticPr fontId="4"/>
  </si>
  <si>
    <t>「対象ID」欄は連番などの場合、1行に記入を集約いただいて結構です。（例　「AAA1001～AAA1015」）</t>
    <phoneticPr fontId="4"/>
  </si>
  <si>
    <t>変更料　【概算】</t>
    <rPh sb="0" eb="2">
      <t>ヘンコウ</t>
    </rPh>
    <rPh sb="2" eb="3">
      <t>リョウ</t>
    </rPh>
    <rPh sb="5" eb="7">
      <t>ガイサン</t>
    </rPh>
    <phoneticPr fontId="4"/>
  </si>
  <si>
    <t>※11</t>
    <phoneticPr fontId="4"/>
  </si>
  <si>
    <t>USB再発行申請の場合、「対象ID」欄には故障・紛失されたIDをご記入ください。</t>
    <phoneticPr fontId="4"/>
  </si>
  <si>
    <t>その他ご要望</t>
  </si>
  <si>
    <t>変更料(ID種別)</t>
    <phoneticPr fontId="4"/>
  </si>
  <si>
    <t>変更料(USB再発行)</t>
    <rPh sb="0" eb="2">
      <t>ヘンコウ</t>
    </rPh>
    <rPh sb="2" eb="3">
      <t>リョウ</t>
    </rPh>
    <rPh sb="7" eb="10">
      <t>サイハッコウ</t>
    </rPh>
    <phoneticPr fontId="4"/>
  </si>
  <si>
    <t>数量小計</t>
    <rPh sb="0" eb="2">
      <t>スウリョウ</t>
    </rPh>
    <rPh sb="2" eb="4">
      <t>ショウケイ</t>
    </rPh>
    <phoneticPr fontId="4"/>
  </si>
  <si>
    <t>小計金額</t>
    <rPh sb="0" eb="2">
      <t>ショウケイ</t>
    </rPh>
    <rPh sb="2" eb="4">
      <t>キンガク</t>
    </rPh>
    <phoneticPr fontId="4"/>
  </si>
  <si>
    <t>＜ご確認事項＞</t>
    <rPh sb="2" eb="4">
      <t>カクニン</t>
    </rPh>
    <rPh sb="4" eb="6">
      <t>ジコウ</t>
    </rPh>
    <phoneticPr fontId="4"/>
  </si>
  <si>
    <t>標準納期</t>
    <phoneticPr fontId="4"/>
  </si>
  <si>
    <t>サービス反映希望日の</t>
    <rPh sb="4" eb="6">
      <t>ハンエイ</t>
    </rPh>
    <rPh sb="6" eb="9">
      <t>キボウビ</t>
    </rPh>
    <phoneticPr fontId="4"/>
  </si>
  <si>
    <r>
      <t xml:space="preserve">営業日前まで </t>
    </r>
    <r>
      <rPr>
        <sz val="9"/>
        <color theme="1"/>
        <rFont val="Meiryo UI"/>
        <family val="3"/>
        <charset val="128"/>
      </rPr>
      <t>(土日を除く)</t>
    </r>
    <rPh sb="0" eb="3">
      <t>エイギョウビ</t>
    </rPh>
    <rPh sb="3" eb="4">
      <t>マエ</t>
    </rPh>
    <rPh sb="8" eb="10">
      <t>ドニチ</t>
    </rPh>
    <rPh sb="11" eb="12">
      <t>ノゾ</t>
    </rPh>
    <phoneticPr fontId="4"/>
  </si>
  <si>
    <t>※反映希望日が標準納期より短い、もしくは長期連休(G/W・年末年始等)を
　 跨ぐ場合は、予め弊社営業担当までご連絡願います。</t>
    <phoneticPr fontId="4"/>
  </si>
  <si>
    <t>申込書提出方法</t>
    <rPh sb="0" eb="2">
      <t>モウシコミ</t>
    </rPh>
    <rPh sb="2" eb="3">
      <t>ショ</t>
    </rPh>
    <rPh sb="3" eb="5">
      <t>テイシュツ</t>
    </rPh>
    <rPh sb="5" eb="7">
      <t>ホウホウ</t>
    </rPh>
    <phoneticPr fontId="4"/>
  </si>
  <si>
    <t>提出書式</t>
    <rPh sb="0" eb="2">
      <t>テイシュツ</t>
    </rPh>
    <rPh sb="2" eb="4">
      <t>ショシキ</t>
    </rPh>
    <phoneticPr fontId="4"/>
  </si>
  <si>
    <t>押印/サイン済の [原紙] または [PDF等の画像ファイル]</t>
    <phoneticPr fontId="4"/>
  </si>
  <si>
    <t>提出方法</t>
    <rPh sb="0" eb="2">
      <t>テイシュツ</t>
    </rPh>
    <rPh sb="2" eb="4">
      <t>ホウホウ</t>
    </rPh>
    <phoneticPr fontId="4"/>
  </si>
  <si>
    <t>E-mail</t>
    <phoneticPr fontId="4"/>
  </si>
  <si>
    <t>営業担当 または 営業ヘルプデスク (helpdesk01@tns.toyotasystems.com)</t>
    <phoneticPr fontId="4"/>
  </si>
  <si>
    <t>郵送</t>
    <phoneticPr fontId="4"/>
  </si>
  <si>
    <t>FAX</t>
    <phoneticPr fontId="4"/>
  </si>
  <si>
    <t>052-951-8514</t>
    <phoneticPr fontId="4"/>
  </si>
  <si>
    <t>※FAX受信確認後、弊社担当者よりご連絡致します。
　 連絡がない場合は恐れ入りますが、営業ヘルプデスク（TEL：050-3142-7889）までご一報願います。</t>
    <phoneticPr fontId="4"/>
  </si>
  <si>
    <t>契約期間</t>
    <phoneticPr fontId="4"/>
  </si>
  <si>
    <t>最低利用期間</t>
    <rPh sb="0" eb="2">
      <t>サイテイ</t>
    </rPh>
    <rPh sb="2" eb="4">
      <t>リヨウ</t>
    </rPh>
    <rPh sb="4" eb="6">
      <t>キカン</t>
    </rPh>
    <phoneticPr fontId="4"/>
  </si>
  <si>
    <t>解約金について</t>
    <rPh sb="0" eb="2">
      <t>カイヤク</t>
    </rPh>
    <rPh sb="2" eb="3">
      <t>キン</t>
    </rPh>
    <phoneticPr fontId="4"/>
  </si>
  <si>
    <t>最低利用期間内に解約される場合、残余の期間に対応する料金が発生します。</t>
    <phoneticPr fontId="4"/>
  </si>
  <si>
    <t>社内記入欄</t>
    <rPh sb="0" eb="2">
      <t>シャナイ</t>
    </rPh>
    <rPh sb="2" eb="4">
      <t>キニュウ</t>
    </rPh>
    <rPh sb="4" eb="5">
      <t>ラン</t>
    </rPh>
    <phoneticPr fontId="4"/>
  </si>
  <si>
    <t>営業部署</t>
    <rPh sb="0" eb="2">
      <t>エイギョウ</t>
    </rPh>
    <rPh sb="2" eb="4">
      <t>ブショ</t>
    </rPh>
    <phoneticPr fontId="4"/>
  </si>
  <si>
    <t>納期</t>
    <phoneticPr fontId="4"/>
  </si>
  <si>
    <t>理由</t>
    <phoneticPr fontId="4"/>
  </si>
  <si>
    <t>事前調整状況</t>
    <rPh sb="0" eb="2">
      <t>ジゼン</t>
    </rPh>
    <phoneticPr fontId="4"/>
  </si>
  <si>
    <t>調整部署</t>
    <rPh sb="2" eb="4">
      <t>ブショ</t>
    </rPh>
    <phoneticPr fontId="4"/>
  </si>
  <si>
    <t>調整先担当者</t>
    <rPh sb="2" eb="3">
      <t>サキ</t>
    </rPh>
    <rPh sb="3" eb="6">
      <t>タントウシャ</t>
    </rPh>
    <phoneticPr fontId="4"/>
  </si>
  <si>
    <t>調整日</t>
    <rPh sb="0" eb="2">
      <t>チョウセイ</t>
    </rPh>
    <rPh sb="2" eb="3">
      <t>ビ</t>
    </rPh>
    <phoneticPr fontId="4"/>
  </si>
  <si>
    <t>調整内容</t>
    <rPh sb="2" eb="4">
      <t>ナイヨウ</t>
    </rPh>
    <phoneticPr fontId="4"/>
  </si>
  <si>
    <t>お客様 → （営業サポート →） 営業部署［申請内容確認］ →　営業事務［売管登録］ → 運用・登録部署［確認・登録］ → 営業事務［開始案内・検収登録・申込書保管］</t>
    <phoneticPr fontId="10"/>
  </si>
  <si>
    <t>○○</t>
    <phoneticPr fontId="4"/>
  </si>
  <si>
    <t>xxxxxxx-xxxx</t>
    <phoneticPr fontId="4"/>
  </si>
  <si>
    <t>xxx</t>
    <phoneticPr fontId="4"/>
  </si>
  <si>
    <t>xxxx</t>
    <phoneticPr fontId="4"/>
  </si>
  <si>
    <t>○○県○○市○○区○○町 x丁目x番地x</t>
    <phoneticPr fontId="4"/>
  </si>
  <si>
    <t>○○ビル x階</t>
    <phoneticPr fontId="4"/>
  </si>
  <si>
    <t>ｶﾌﾞｼｷｶﾞｲｼｬ ﾏﾙﾏﾙ</t>
    <phoneticPr fontId="4"/>
  </si>
  <si>
    <t>株式会社　○○</t>
    <phoneticPr fontId="4"/>
  </si>
  <si>
    <t>ｼｽﾃﾑ ﾀﾛｳ</t>
    <phoneticPr fontId="4"/>
  </si>
  <si>
    <t>システム　太郎</t>
    <phoneticPr fontId="4"/>
  </si>
  <si>
    <t>xxx-xxx-xxxx</t>
    <phoneticPr fontId="4"/>
  </si>
  <si>
    <t>system-taro</t>
    <phoneticPr fontId="4"/>
  </si>
  <si>
    <t>aaaaa.co.jp</t>
    <phoneticPr fontId="4"/>
  </si>
  <si>
    <t>xxxxxxxxxx</t>
    <phoneticPr fontId="4"/>
  </si>
  <si>
    <t>今回の申込みでは
本シートは不要です。
シートを非表示にしてください。</t>
    <phoneticPr fontId="4"/>
  </si>
  <si>
    <t>■契約者（申込者）情報</t>
    <rPh sb="1" eb="4">
      <t>ケイヤクシャ</t>
    </rPh>
    <rPh sb="5" eb="7">
      <t>モウシコミ</t>
    </rPh>
    <rPh sb="7" eb="8">
      <t>シャ</t>
    </rPh>
    <rPh sb="9" eb="11">
      <t>ジョウホウ</t>
    </rPh>
    <phoneticPr fontId="50"/>
  </si>
  <si>
    <t>申込年月日</t>
    <rPh sb="0" eb="2">
      <t>モウシコミ</t>
    </rPh>
    <rPh sb="2" eb="5">
      <t>ネンガッピ</t>
    </rPh>
    <phoneticPr fontId="50"/>
  </si>
  <si>
    <t>提供開始希望日</t>
    <rPh sb="0" eb="2">
      <t>テイキョウ</t>
    </rPh>
    <rPh sb="2" eb="4">
      <t>カイシ</t>
    </rPh>
    <rPh sb="4" eb="7">
      <t>キボウビ</t>
    </rPh>
    <phoneticPr fontId="4"/>
  </si>
  <si>
    <t>法人名</t>
    <rPh sb="0" eb="2">
      <t>ホウジン</t>
    </rPh>
    <rPh sb="2" eb="3">
      <t>メイ</t>
    </rPh>
    <phoneticPr fontId="50"/>
  </si>
  <si>
    <t>株式会社トヨタシステムズ</t>
    <phoneticPr fontId="50"/>
  </si>
  <si>
    <t>部署名</t>
    <rPh sb="0" eb="2">
      <t>ブショ</t>
    </rPh>
    <phoneticPr fontId="50"/>
  </si>
  <si>
    <t>担当者名・メール</t>
    <rPh sb="0" eb="3">
      <t>タントウシャ</t>
    </rPh>
    <rPh sb="3" eb="4">
      <t>メイ</t>
    </rPh>
    <phoneticPr fontId="50"/>
  </si>
  <si>
    <r>
      <t>　担当者名：</t>
    </r>
    <r>
      <rPr>
        <sz val="14"/>
        <rFont val="メイリオ"/>
        <family val="3"/>
        <charset val="128"/>
      </rPr>
      <t>高木　勝三</t>
    </r>
    <rPh sb="1" eb="4">
      <t>タントウシャ</t>
    </rPh>
    <rPh sb="4" eb="5">
      <t>メイ</t>
    </rPh>
    <rPh sb="6" eb="8">
      <t>タカギ</t>
    </rPh>
    <rPh sb="9" eb="10">
      <t>カツ</t>
    </rPh>
    <rPh sb="10" eb="11">
      <t>サン</t>
    </rPh>
    <phoneticPr fontId="50"/>
  </si>
  <si>
    <r>
      <rPr>
        <sz val="10"/>
        <rFont val="メイリオ"/>
        <family val="3"/>
        <charset val="128"/>
      </rPr>
      <t>メールアドレス：</t>
    </r>
    <r>
      <rPr>
        <sz val="18"/>
        <rFont val="メイリオ"/>
        <family val="3"/>
        <charset val="128"/>
      </rPr>
      <t>　</t>
    </r>
    <r>
      <rPr>
        <sz val="15"/>
        <rFont val="メイリオ"/>
        <family val="3"/>
        <charset val="128"/>
      </rPr>
      <t>de-connect@tns.toyotasystems.com</t>
    </r>
    <phoneticPr fontId="50"/>
  </si>
  <si>
    <t>電話番号・FAX番号</t>
    <rPh sb="0" eb="2">
      <t>デンワ</t>
    </rPh>
    <rPh sb="2" eb="4">
      <t>バンゴウ</t>
    </rPh>
    <rPh sb="8" eb="10">
      <t>バンゴウ</t>
    </rPh>
    <phoneticPr fontId="50"/>
  </si>
  <si>
    <t>住所</t>
    <rPh sb="0" eb="2">
      <t>ジュウショ</t>
    </rPh>
    <phoneticPr fontId="50"/>
  </si>
  <si>
    <t>■お申し込み情報</t>
    <rPh sb="2" eb="3">
      <t>モウ</t>
    </rPh>
    <rPh sb="4" eb="5">
      <t>コ</t>
    </rPh>
    <rPh sb="6" eb="8">
      <t>ジョウホウ</t>
    </rPh>
    <phoneticPr fontId="50"/>
  </si>
  <si>
    <t>申込種別</t>
    <rPh sb="0" eb="2">
      <t>モウシコミ</t>
    </rPh>
    <rPh sb="2" eb="4">
      <t>シュベツ</t>
    </rPh>
    <phoneticPr fontId="50"/>
  </si>
  <si>
    <t>初めて申し込む/既加入の契約とは別の契約として申し込む場合に選択します</t>
    <rPh sb="30" eb="32">
      <t>センタク</t>
    </rPh>
    <phoneticPr fontId="50"/>
  </si>
  <si>
    <t>既加入の契約にアカウントを追加する場合は、既加入の契約IDを以下にご記入ください</t>
    <rPh sb="21" eb="22">
      <t>スデ</t>
    </rPh>
    <rPh sb="22" eb="24">
      <t>カニュウ</t>
    </rPh>
    <rPh sb="25" eb="27">
      <t>ケイヤク</t>
    </rPh>
    <rPh sb="30" eb="32">
      <t>イカ</t>
    </rPh>
    <rPh sb="34" eb="36">
      <t>キニュウ</t>
    </rPh>
    <phoneticPr fontId="50"/>
  </si>
  <si>
    <r>
      <t>契約ID</t>
    </r>
    <r>
      <rPr>
        <sz val="8"/>
        <rFont val="メイリオ"/>
        <family val="3"/>
        <charset val="128"/>
      </rPr>
      <t>（数字９桁）</t>
    </r>
    <rPh sb="0" eb="2">
      <t>ケイヤク</t>
    </rPh>
    <rPh sb="5" eb="7">
      <t>スウジ</t>
    </rPh>
    <rPh sb="8" eb="9">
      <t>ケタ</t>
    </rPh>
    <phoneticPr fontId="50"/>
  </si>
  <si>
    <r>
      <t>接続ID</t>
    </r>
    <r>
      <rPr>
        <sz val="8"/>
        <rFont val="メイリオ"/>
        <family val="3"/>
        <charset val="128"/>
      </rPr>
      <t>（英数3～6桁）</t>
    </r>
    <rPh sb="0" eb="2">
      <t>セツゾク</t>
    </rPh>
    <rPh sb="5" eb="7">
      <t>エイスウ</t>
    </rPh>
    <rPh sb="10" eb="11">
      <t>ケタ</t>
    </rPh>
    <phoneticPr fontId="50"/>
  </si>
  <si>
    <r>
      <rPr>
        <b/>
        <sz val="14"/>
        <rFont val="メイリオ"/>
        <family val="3"/>
        <charset val="128"/>
      </rPr>
      <t>TS契約番号</t>
    </r>
    <r>
      <rPr>
        <sz val="8"/>
        <rFont val="メイリオ"/>
        <family val="3"/>
        <charset val="128"/>
      </rPr>
      <t>（数字10桁）</t>
    </r>
    <rPh sb="2" eb="4">
      <t>ケイヤク</t>
    </rPh>
    <rPh sb="4" eb="6">
      <t>バンゴウ</t>
    </rPh>
    <rPh sb="7" eb="9">
      <t>スウジ</t>
    </rPh>
    <phoneticPr fontId="50"/>
  </si>
  <si>
    <t>対象機器</t>
    <rPh sb="0" eb="2">
      <t>タイショウ</t>
    </rPh>
    <rPh sb="2" eb="4">
      <t>キキ</t>
    </rPh>
    <phoneticPr fontId="50"/>
  </si>
  <si>
    <t>本申込書で取得したお客様情報は、個人情報保護方針（https://www.ntt-tx.co.jp/privacy.html）に基づき、利用いたします。</t>
    <phoneticPr fontId="50"/>
  </si>
  <si>
    <t>マジックコネクト　提供開始通知書</t>
    <phoneticPr fontId="50"/>
  </si>
  <si>
    <r>
      <t>お申し込みありがとうございます。下記の通りサービスの提供を開始しますのでお知らせいたします。
なお、本サービスの使用料支払済期間（契約期間）満了後の契約は満了日の</t>
    </r>
    <r>
      <rPr>
        <b/>
        <sz val="20"/>
        <rFont val="メイリオ"/>
        <family val="3"/>
        <charset val="128"/>
      </rPr>
      <t>15日前</t>
    </r>
    <r>
      <rPr>
        <sz val="12"/>
        <rFont val="メイリオ"/>
        <family val="3"/>
        <charset val="128"/>
      </rPr>
      <t>までに解約のお申し出の無い限り、</t>
    </r>
    <r>
      <rPr>
        <b/>
        <sz val="16"/>
        <rFont val="メイリオ"/>
        <family val="3"/>
        <charset val="128"/>
      </rPr>
      <t>自動継続</t>
    </r>
    <r>
      <rPr>
        <sz val="12"/>
        <rFont val="メイリオ"/>
        <family val="3"/>
        <charset val="128"/>
      </rPr>
      <t>されるものとします。</t>
    </r>
    <phoneticPr fontId="50"/>
  </si>
  <si>
    <r>
      <t xml:space="preserve">サービス責任者署名：                                      </t>
    </r>
    <r>
      <rPr>
        <sz val="16"/>
        <color theme="1"/>
        <rFont val="メイリオ"/>
        <family val="3"/>
        <charset val="128"/>
      </rPr>
      <t xml:space="preserve">             </t>
    </r>
    <r>
      <rPr>
        <u/>
        <sz val="16"/>
        <color theme="1"/>
        <rFont val="メイリオ"/>
        <family val="3"/>
        <charset val="128"/>
      </rPr>
      <t xml:space="preserve">契約ID：                                      </t>
    </r>
    <r>
      <rPr>
        <sz val="16"/>
        <color theme="1"/>
        <rFont val="メイリオ"/>
        <family val="3"/>
        <charset val="128"/>
      </rPr>
      <t xml:space="preserve">   </t>
    </r>
    <r>
      <rPr>
        <u/>
        <sz val="16"/>
        <color theme="0"/>
        <rFont val="メイリオ"/>
        <family val="3"/>
        <charset val="128"/>
      </rPr>
      <t>_</t>
    </r>
    <phoneticPr fontId="50"/>
  </si>
  <si>
    <r>
      <rPr>
        <sz val="16"/>
        <color theme="1"/>
        <rFont val="メイリオ"/>
        <family val="3"/>
        <charset val="128"/>
      </rPr>
      <t>サービス提供開始年月  20      年     月     日   ～  最初の契約期間満了日  20      年     月末</t>
    </r>
    <r>
      <rPr>
        <sz val="11"/>
        <color theme="1"/>
        <rFont val="メイリオ"/>
        <family val="3"/>
        <charset val="128"/>
      </rPr>
      <t/>
    </r>
    <phoneticPr fontId="50"/>
  </si>
  <si>
    <t>代理店名</t>
    <rPh sb="0" eb="3">
      <t>ダイリテン</t>
    </rPh>
    <rPh sb="3" eb="4">
      <t>メイ</t>
    </rPh>
    <phoneticPr fontId="50"/>
  </si>
  <si>
    <t>部署名</t>
    <rPh sb="0" eb="2">
      <t>ブショ</t>
    </rPh>
    <rPh sb="2" eb="3">
      <t>メイ</t>
    </rPh>
    <phoneticPr fontId="50"/>
  </si>
  <si>
    <t>NTTコミュニケーションズ株式会社</t>
    <rPh sb="13" eb="17">
      <t>カブシキガイシャ</t>
    </rPh>
    <phoneticPr fontId="50"/>
  </si>
  <si>
    <t>第四営業本部</t>
    <rPh sb="0" eb="1">
      <t>ダイ</t>
    </rPh>
    <rPh sb="1" eb="2">
      <t>ヨン</t>
    </rPh>
    <rPh sb="2" eb="4">
      <t>エイギョウ</t>
    </rPh>
    <rPh sb="4" eb="6">
      <t>ホンブ</t>
    </rPh>
    <phoneticPr fontId="50"/>
  </si>
  <si>
    <t>トヨタシステムズ様専用（契約ID:118030028）マジックコネクト サービス解約申込書</t>
    <phoneticPr fontId="4"/>
  </si>
  <si>
    <t>今回の申込みでは
本シートは不要です。
シートを非表示にしてください。</t>
    <rPh sb="0" eb="2">
      <t>コンカイ</t>
    </rPh>
    <rPh sb="3" eb="5">
      <t>モウシコ</t>
    </rPh>
    <rPh sb="9" eb="10">
      <t>ホン</t>
    </rPh>
    <rPh sb="14" eb="16">
      <t>フヨウ</t>
    </rPh>
    <rPh sb="24" eb="27">
      <t>ヒヒョウジ</t>
    </rPh>
    <phoneticPr fontId="4"/>
  </si>
  <si>
    <t>下記の通り｢MagicConnect｣ASPサービス契約約款に基づきサービスの解約を申し込みます。</t>
  </si>
  <si>
    <t>申込年月日</t>
  </si>
  <si>
    <t>TS契約番号(10桁数字)</t>
    <rPh sb="2" eb="4">
      <t>ケイヤク</t>
    </rPh>
    <rPh sb="4" eb="6">
      <t>バンゴウ</t>
    </rPh>
    <rPh sb="9" eb="10">
      <t>ケタ</t>
    </rPh>
    <rPh sb="10" eb="12">
      <t>スウジ</t>
    </rPh>
    <phoneticPr fontId="4"/>
  </si>
  <si>
    <t>解約申込者自筆署名</t>
  </si>
  <si>
    <t>高木　勝三</t>
    <rPh sb="0" eb="2">
      <t>タカギ</t>
    </rPh>
    <rPh sb="3" eb="5">
      <t>ショウゾウ</t>
    </rPh>
    <phoneticPr fontId="4"/>
  </si>
  <si>
    <t>解約希望月末</t>
  </si>
  <si>
    <t>←　解約ご希望月末の７日前までに弊社に到着するようご購入代理店へ送付願います。</t>
    <phoneticPr fontId="4"/>
  </si>
  <si>
    <t>法人名/公共機関名</t>
    <phoneticPr fontId="4"/>
  </si>
  <si>
    <t>電話番号</t>
  </si>
  <si>
    <t>■解約されるアカウント名をご記入ください。</t>
  </si>
  <si>
    <t>※一部のアカウントを選択された場合は、右欄に解約されるアカウント（ユーザ名）をご記入ください。</t>
  </si>
  <si>
    <t xml:space="preserve">  解約理由を選択（複数可）願います。</t>
  </si>
  <si>
    <r>
      <t xml:space="preserve">   </t>
    </r>
    <r>
      <rPr>
        <sz val="9"/>
        <color theme="1"/>
        <rFont val="ＭＳ Ｐゴシック"/>
        <family val="3"/>
        <charset val="128"/>
      </rPr>
      <t>■</t>
    </r>
    <r>
      <rPr>
        <sz val="9"/>
        <color theme="1"/>
        <rFont val="メイリオ"/>
        <family val="3"/>
        <charset val="128"/>
      </rPr>
      <t xml:space="preserve"> 利用シーンが無くなった</t>
    </r>
    <phoneticPr fontId="4"/>
  </si>
  <si>
    <r>
      <t xml:space="preserve">   </t>
    </r>
    <r>
      <rPr>
        <sz val="9"/>
        <color theme="1"/>
        <rFont val="ＭＳ Ｐゴシック"/>
        <family val="3"/>
        <charset val="128"/>
      </rPr>
      <t>□</t>
    </r>
    <r>
      <rPr>
        <sz val="9"/>
        <color theme="1"/>
        <rFont val="メイリオ"/>
        <family val="3"/>
        <charset val="128"/>
      </rPr>
      <t xml:space="preserve"> 他社サービスに乗換（理由：品質・価格・機能・サポート・運用・他）  他社製品（                            ）</t>
    </r>
    <phoneticPr fontId="4"/>
  </si>
  <si>
    <r>
      <t xml:space="preserve">   </t>
    </r>
    <r>
      <rPr>
        <sz val="9"/>
        <color theme="1"/>
        <rFont val="ＭＳ Ｐゴシック"/>
        <family val="3"/>
        <charset val="128"/>
      </rPr>
      <t>□</t>
    </r>
    <r>
      <rPr>
        <sz val="9"/>
        <color theme="1"/>
        <rFont val="メイリオ"/>
        <family val="3"/>
        <charset val="128"/>
      </rPr>
      <t xml:space="preserve"> その他（　　　　　　　　　　　　　　　　　　　　　　　　　　　　　                                   　　）</t>
    </r>
  </si>
  <si>
    <t>■弊社より解約確認書をお送りするメールアドレスをご記入ください。</t>
  </si>
  <si>
    <t>メールアドレス</t>
  </si>
  <si>
    <t>kanri-jimu-asp@tns.toyotasystems.com　de-connect@tns.toyotasystems.com</t>
    <phoneticPr fontId="4"/>
  </si>
  <si>
    <t>本申込書は購入代理店へお送りください。</t>
  </si>
  <si>
    <t>本申込書で取得したお客様情報は個人情報保護方針（https://www.ntt-tx.co.jp/privacy.html）に基づき利用いたします。</t>
  </si>
  <si>
    <t>マジックコネクト「USBキー再発行」申込書</t>
    <phoneticPr fontId="4"/>
  </si>
  <si>
    <r>
      <t>下記の通り｢MagicConnect｣ASPサービス契約約款に基づきUSBキーの再発行を申し込みます。</t>
    </r>
    <r>
      <rPr>
        <sz val="8"/>
        <color theme="1"/>
        <rFont val="Meiryo UI"/>
        <family val="3"/>
        <charset val="128"/>
      </rPr>
      <t xml:space="preserve">  </t>
    </r>
  </si>
  <si>
    <t>（フリガナ）</t>
  </si>
  <si>
    <t>タカギ　ショウゾウ</t>
    <phoneticPr fontId="4"/>
  </si>
  <si>
    <t>法人名／公共機関名</t>
  </si>
  <si>
    <t>高木　勝三</t>
    <phoneticPr fontId="4"/>
  </si>
  <si>
    <t>契約者（申込者）名</t>
  </si>
  <si>
    <t>部課名</t>
  </si>
  <si>
    <t>FAX番号</t>
  </si>
  <si>
    <t>住所</t>
  </si>
  <si>
    <t>契約ID</t>
  </si>
  <si>
    <t>再発行するUSBキーの</t>
  </si>
  <si>
    <t>アカウント（ユーザ名）</t>
  </si>
  <si>
    <t>USBキ―切替希望日</t>
  </si>
  <si>
    <t>□ 指定しない  ※出荷日までに切り替えます。</t>
    <phoneticPr fontId="4"/>
  </si>
  <si>
    <t>インストール作業代行依頼</t>
  </si>
  <si>
    <r>
      <t>□</t>
    </r>
    <r>
      <rPr>
        <sz val="9"/>
        <color theme="1"/>
        <rFont val="メイリオ"/>
        <family val="3"/>
        <charset val="128"/>
      </rPr>
      <t xml:space="preserve"> </t>
    </r>
    <r>
      <rPr>
        <sz val="9"/>
        <color theme="1"/>
        <rFont val="Meiryo UI"/>
        <family val="3"/>
        <charset val="128"/>
      </rPr>
      <t>リモートデスクトップクライアントソフトの同梱を希望する（無償）</t>
    </r>
  </si>
  <si>
    <t>本申込書で取得したお客様情報は、個人情報保護方針（https://www.ntt-tx.co.jp/privacy.html）に基づき利用いたします。</t>
  </si>
  <si>
    <t>代理店名</t>
  </si>
  <si>
    <t>支店名等</t>
  </si>
  <si>
    <t>代理店担当者名</t>
  </si>
  <si>
    <t>NTTテクノクロス 担当者名</t>
  </si>
  <si>
    <t>マジックコネクト「タイプ変更」申込書</t>
  </si>
  <si>
    <t>2017/8/9版</t>
  </si>
  <si>
    <t>｢MagicConnect｣ASPサービス契約約款に基づき申し込みます。</t>
  </si>
  <si>
    <t>変更内容</t>
  </si>
  <si>
    <t>変更元の内容</t>
  </si>
  <si>
    <t>変更後の内容</t>
  </si>
  <si>
    <t>アカウント(ユーザ名)</t>
  </si>
  <si>
    <t>タイプ</t>
  </si>
  <si>
    <t>グループ化の設定</t>
  </si>
  <si>
    <r>
      <t>□</t>
    </r>
    <r>
      <rPr>
        <sz val="9"/>
        <color theme="1"/>
        <rFont val="Meiryo UI"/>
        <family val="3"/>
        <charset val="128"/>
      </rPr>
      <t xml:space="preserve"> NTTテクノクロス社に依頼する（有償）</t>
    </r>
  </si>
  <si>
    <t>※本申込書と一緒に、新設/削除する接続構成の情報をお送りください。</t>
  </si>
  <si>
    <t>本申込書で取得したお客様情報は、個人情報保護方針（https://www.ntt-tx.co.jp/privacy.html）に基づき、利用いたします。</t>
  </si>
  <si>
    <t>申込者の契約登録情報を上記へ変更しますか？</t>
    <rPh sb="0" eb="2">
      <t>モウシコミ</t>
    </rPh>
    <rPh sb="2" eb="3">
      <t>シャ</t>
    </rPh>
    <rPh sb="4" eb="6">
      <t>ケイヤク</t>
    </rPh>
    <rPh sb="6" eb="8">
      <t>トウロク</t>
    </rPh>
    <rPh sb="8" eb="10">
      <t>ジョウホウ</t>
    </rPh>
    <rPh sb="11" eb="13">
      <t>ジョウキ</t>
    </rPh>
    <rPh sb="14" eb="16">
      <t>ヘンコウ</t>
    </rPh>
    <phoneticPr fontId="10"/>
  </si>
  <si>
    <t>連絡先の契約登録情報を変更しますか？</t>
    <rPh sb="0" eb="3">
      <t>レンラクサキ</t>
    </rPh>
    <rPh sb="4" eb="6">
      <t>ケイヤク</t>
    </rPh>
    <rPh sb="6" eb="8">
      <t>トウロク</t>
    </rPh>
    <rPh sb="8" eb="10">
      <t>ジョウホウ</t>
    </rPh>
    <rPh sb="11" eb="13">
      <t>ヘンコウ</t>
    </rPh>
    <phoneticPr fontId="10"/>
  </si>
  <si>
    <t>営業ヘルプデスク (〒461-0001 愛知県名古屋市東区泉1-23-22 トヨタホーム栄ビル4F)</t>
    <phoneticPr fontId="4"/>
  </si>
  <si>
    <t>インフラ事業本部　オフィスアプリケーションサービス部</t>
    <phoneticPr fontId="50"/>
  </si>
  <si>
    <t>◆下記のグループ化設計が複雑になる場合、
　「【任意】グループ化設計」シートを記載・添付ください。</t>
    <phoneticPr fontId="4"/>
  </si>
  <si>
    <t>「サービス申込書」に添付しご提出ください。</t>
    <phoneticPr fontId="4"/>
  </si>
  <si>
    <t>サービス個別申込書</t>
    <phoneticPr fontId="4"/>
  </si>
  <si>
    <t>グループ化設計</t>
    <rPh sb="4" eb="5">
      <t>カ</t>
    </rPh>
    <rPh sb="5" eb="7">
      <t>セッケイ</t>
    </rPh>
    <phoneticPr fontId="4"/>
  </si>
  <si>
    <t>記
入
例</t>
    <rPh sb="0" eb="1">
      <t>キ</t>
    </rPh>
    <rPh sb="2" eb="3">
      <t>ニュウ</t>
    </rPh>
    <rPh sb="4" eb="5">
      <t>レイ</t>
    </rPh>
    <phoneticPr fontId="4"/>
  </si>
  <si>
    <t>viewer(自宅側)</t>
    <rPh sb="7" eb="9">
      <t>ジタク</t>
    </rPh>
    <rPh sb="9" eb="10">
      <t>ガワ</t>
    </rPh>
    <phoneticPr fontId="50"/>
  </si>
  <si>
    <t>Client（会社側）</t>
    <rPh sb="7" eb="9">
      <t>カイシャ</t>
    </rPh>
    <rPh sb="9" eb="10">
      <t>ガワ</t>
    </rPh>
    <phoneticPr fontId="50"/>
  </si>
  <si>
    <t>t.tdc.mbw0001yari</t>
    <phoneticPr fontId="50"/>
  </si>
  <si>
    <t>既存</t>
    <rPh sb="0" eb="2">
      <t>キソン</t>
    </rPh>
    <phoneticPr fontId="4"/>
  </si>
  <si>
    <t>t.tdc.mbw0002yari</t>
    <phoneticPr fontId="50"/>
  </si>
  <si>
    <t>t.tdc.mbw0003yari</t>
    <phoneticPr fontId="50"/>
  </si>
  <si>
    <t>t.tdc.mbw0003yari</t>
    <phoneticPr fontId="50"/>
  </si>
  <si>
    <t>追加</t>
    <rPh sb="0" eb="2">
      <t>ツイカ</t>
    </rPh>
    <phoneticPr fontId="50"/>
  </si>
  <si>
    <t>追加ID 01</t>
    <rPh sb="0" eb="2">
      <t>ツイカ</t>
    </rPh>
    <phoneticPr fontId="50"/>
  </si>
  <si>
    <t>t.tdc.mbw0004yari</t>
    <phoneticPr fontId="50"/>
  </si>
  <si>
    <t>追加ID 02</t>
    <rPh sb="0" eb="2">
      <t>ツイカ</t>
    </rPh>
    <phoneticPr fontId="50"/>
  </si>
  <si>
    <t>追加ID 03</t>
    <rPh sb="0" eb="2">
      <t>ツイカ</t>
    </rPh>
    <phoneticPr fontId="50"/>
  </si>
  <si>
    <t xml:space="preserve">
記
入
欄</t>
    <rPh sb="1" eb="2">
      <t>キ</t>
    </rPh>
    <rPh sb="3" eb="4">
      <t>ニュウ</t>
    </rPh>
    <rPh sb="5" eb="6">
      <t>ラン</t>
    </rPh>
    <phoneticPr fontId="4"/>
  </si>
  <si>
    <r>
      <t xml:space="preserve">グループ化の登録依頼時は以下のように紐づきが明確になるように図の記載をお願い致します。
</t>
    </r>
    <r>
      <rPr>
        <sz val="12"/>
        <color rgb="FFFF0000"/>
        <rFont val="Meiryo UI"/>
        <family val="3"/>
        <charset val="128"/>
      </rPr>
      <t>（登録ミス回避、および対応時の確認工数削減の為何卒ご協力お願い致します。）</t>
    </r>
    <rPh sb="4" eb="5">
      <t>ケ</t>
    </rPh>
    <rPh sb="6" eb="8">
      <t>トウロク</t>
    </rPh>
    <rPh sb="8" eb="10">
      <t>イライ</t>
    </rPh>
    <rPh sb="10" eb="11">
      <t>ジ</t>
    </rPh>
    <rPh sb="12" eb="14">
      <t>イカ</t>
    </rPh>
    <rPh sb="18" eb="19">
      <t>ヒモ</t>
    </rPh>
    <rPh sb="22" eb="24">
      <t>メイカク</t>
    </rPh>
    <rPh sb="30" eb="31">
      <t>ズ</t>
    </rPh>
    <rPh sb="32" eb="34">
      <t>キサイ</t>
    </rPh>
    <rPh sb="36" eb="37">
      <t>ネガ</t>
    </rPh>
    <rPh sb="38" eb="39">
      <t>イタ</t>
    </rPh>
    <rPh sb="45" eb="47">
      <t>トウロク</t>
    </rPh>
    <rPh sb="49" eb="51">
      <t>カイヒ</t>
    </rPh>
    <rPh sb="55" eb="57">
      <t>タイオウ</t>
    </rPh>
    <rPh sb="57" eb="58">
      <t>ジ</t>
    </rPh>
    <rPh sb="59" eb="61">
      <t>カクニン</t>
    </rPh>
    <rPh sb="61" eb="63">
      <t>コウスウ</t>
    </rPh>
    <rPh sb="63" eb="65">
      <t>サクゲン</t>
    </rPh>
    <rPh sb="66" eb="67">
      <t>タメ</t>
    </rPh>
    <rPh sb="67" eb="69">
      <t>ナニトゾ</t>
    </rPh>
    <rPh sb="70" eb="72">
      <t>キョウリョク</t>
    </rPh>
    <rPh sb="73" eb="74">
      <t>ネガ</t>
    </rPh>
    <rPh sb="75" eb="76">
      <t>イタ</t>
    </rPh>
    <phoneticPr fontId="50"/>
  </si>
  <si>
    <t>廃止</t>
    <rPh sb="0" eb="2">
      <t>ハイシ</t>
    </rPh>
    <phoneticPr fontId="4"/>
  </si>
  <si>
    <t>月初4営業日目までは反映日に指定できません</t>
    <rPh sb="0" eb="2">
      <t>ゲッショ</t>
    </rPh>
    <rPh sb="3" eb="6">
      <t>エイギョウビ</t>
    </rPh>
    <rPh sb="6" eb="7">
      <t>メ</t>
    </rPh>
    <rPh sb="10" eb="12">
      <t>ハンエイ</t>
    </rPh>
    <rPh sb="12" eb="13">
      <t>ヒ</t>
    </rPh>
    <rPh sb="14" eb="16">
      <t>シテイ</t>
    </rPh>
    <phoneticPr fontId="4"/>
  </si>
  <si>
    <t>NTT希望日がTS希望日より前の月です。</t>
    <rPh sb="3" eb="5">
      <t>キボウ</t>
    </rPh>
    <rPh sb="5" eb="6">
      <t>ビ</t>
    </rPh>
    <rPh sb="9" eb="11">
      <t>キボウ</t>
    </rPh>
    <rPh sb="11" eb="12">
      <t>ビ</t>
    </rPh>
    <rPh sb="14" eb="15">
      <t>マエ</t>
    </rPh>
    <rPh sb="16" eb="17">
      <t>ツキ</t>
    </rPh>
    <phoneticPr fontId="4"/>
  </si>
  <si>
    <t>データ共有
グループ化</t>
    <rPh sb="3" eb="5">
      <t>キョウユウ</t>
    </rPh>
    <rPh sb="10" eb="11">
      <t>カ</t>
    </rPh>
    <phoneticPr fontId="4"/>
  </si>
  <si>
    <t>ID種別変更</t>
    <rPh sb="2" eb="4">
      <t>シュベツ</t>
    </rPh>
    <rPh sb="4" eb="6">
      <t>ヘンコウ</t>
    </rPh>
    <phoneticPr fontId="4"/>
  </si>
  <si>
    <t>ID削除
解約</t>
    <rPh sb="2" eb="4">
      <t>サクジョ</t>
    </rPh>
    <rPh sb="5" eb="7">
      <t>カイヤク</t>
    </rPh>
    <phoneticPr fontId="4"/>
  </si>
  <si>
    <t>新規・ID追加
USB再発行</t>
    <rPh sb="0" eb="2">
      <t>シンキ</t>
    </rPh>
    <rPh sb="5" eb="7">
      <t>ツイカ</t>
    </rPh>
    <rPh sb="11" eb="14">
      <t>サイハッコウ</t>
    </rPh>
    <phoneticPr fontId="4"/>
  </si>
  <si>
    <t>※フォーマットに指定はございませんので、別ファイルへの記載、
もしくは用紙に手書きなどで記載いただいたものを送付いただいても問題ございません。</t>
    <rPh sb="8" eb="10">
      <t>シテイ</t>
    </rPh>
    <rPh sb="20" eb="21">
      <t>ベツ</t>
    </rPh>
    <rPh sb="27" eb="29">
      <t>キサイ</t>
    </rPh>
    <rPh sb="35" eb="37">
      <t>ヨウシ</t>
    </rPh>
    <rPh sb="38" eb="40">
      <t>テガ</t>
    </rPh>
    <rPh sb="44" eb="46">
      <t>キサイ</t>
    </rPh>
    <rPh sb="54" eb="56">
      <t>ソウフ</t>
    </rPh>
    <rPh sb="62" eb="64">
      <t>モンダイ</t>
    </rPh>
    <phoneticPr fontId="4"/>
  </si>
  <si>
    <t>従来型 (Type-A)</t>
    <rPh sb="0" eb="3">
      <t>ジュウライガタ</t>
    </rPh>
    <phoneticPr fontId="4"/>
  </si>
  <si>
    <t>新型 (Type-A/C)</t>
    <rPh sb="0" eb="2">
      <t>シンガタ</t>
    </rPh>
    <phoneticPr fontId="4"/>
  </si>
  <si>
    <t>利用法人名</t>
    <rPh sb="0" eb="2">
      <t>リヨウ</t>
    </rPh>
    <rPh sb="2" eb="4">
      <t>ホウジン</t>
    </rPh>
    <rPh sb="4" eb="5">
      <t>メイ</t>
    </rPh>
    <phoneticPr fontId="50"/>
  </si>
  <si>
    <r>
      <t>USB型</t>
    </r>
    <r>
      <rPr>
        <b/>
        <sz val="12"/>
        <rFont val="メイリオ"/>
        <family val="3"/>
        <charset val="128"/>
      </rPr>
      <t xml:space="preserve"> (Type-A)</t>
    </r>
    <rPh sb="3" eb="4">
      <t>ガタ</t>
    </rPh>
    <phoneticPr fontId="50"/>
  </si>
  <si>
    <r>
      <t>USB型</t>
    </r>
    <r>
      <rPr>
        <b/>
        <sz val="12"/>
        <rFont val="メイリオ"/>
        <family val="3"/>
        <charset val="128"/>
      </rPr>
      <t xml:space="preserve"> (Type-A/C)</t>
    </r>
    <rPh sb="3" eb="4">
      <t>ガタ</t>
    </rPh>
    <phoneticPr fontId="50"/>
  </si>
  <si>
    <t>利用開始月から12ヶ月（ID毎）</t>
    <rPh sb="4" eb="5">
      <t>ツキ</t>
    </rPh>
    <phoneticPr fontId="4"/>
  </si>
  <si>
    <t>〒450-6312</t>
    <phoneticPr fontId="50"/>
  </si>
  <si>
    <r>
      <t>　電話番号：</t>
    </r>
    <r>
      <rPr>
        <sz val="14"/>
        <rFont val="メイリオ"/>
        <family val="3"/>
        <charset val="128"/>
      </rPr>
      <t>090-8139-0658</t>
    </r>
    <rPh sb="1" eb="3">
      <t>デンワ</t>
    </rPh>
    <rPh sb="3" eb="5">
      <t>バンゴウ</t>
    </rPh>
    <phoneticPr fontId="50"/>
  </si>
  <si>
    <t>090-8139-0658</t>
    <phoneticPr fontId="4"/>
  </si>
  <si>
    <t>052-747-5222</t>
    <phoneticPr fontId="4"/>
  </si>
  <si>
    <t>愛知県名古屋市中村区名駅1-1-1　JPタワー名古屋12F</t>
    <rPh sb="0" eb="2">
      <t>アイチ</t>
    </rPh>
    <rPh sb="2" eb="3">
      <t>ケン</t>
    </rPh>
    <rPh sb="3" eb="6">
      <t>ナゴヤ</t>
    </rPh>
    <rPh sb="6" eb="7">
      <t>シ</t>
    </rPh>
    <rPh sb="7" eb="9">
      <t>ナカムラ</t>
    </rPh>
    <rPh sb="9" eb="10">
      <t>ク</t>
    </rPh>
    <rPh sb="10" eb="12">
      <t>メイエキ</t>
    </rPh>
    <rPh sb="23" eb="26">
      <t>ナゴヤ</t>
    </rPh>
    <phoneticPr fontId="50"/>
  </si>
  <si>
    <t>〒450-6312 愛知県名古屋市中村区名駅1-1-1　JPタワー名古屋12F</t>
    <phoneticPr fontId="4"/>
  </si>
  <si>
    <t>2022/4/1　Ver2.2</t>
    <phoneticPr fontId="4"/>
  </si>
  <si>
    <t>下記②サービス契約約款等の各定めに同意し、申込みを行います。［約款等はこちらのサイトにございます。https://www.toyotasystems.com/product-service/］</t>
    <rPh sb="0" eb="2">
      <t>カキ</t>
    </rPh>
    <rPh sb="11" eb="12">
      <t>トウ</t>
    </rPh>
    <phoneticPr fontId="13"/>
  </si>
  <si>
    <t>*任意</t>
    <rPh sb="1" eb="3">
      <t>ニンイ</t>
    </rPh>
    <phoneticPr fontId="4"/>
  </si>
  <si>
    <t>※2ページ目があります</t>
    <rPh sb="5" eb="6">
      <t>メ</t>
    </rPh>
    <phoneticPr fontId="20"/>
  </si>
  <si>
    <t>送付方法</t>
    <rPh sb="0" eb="2">
      <t>ソウフ</t>
    </rPh>
    <rPh sb="2" eb="4">
      <t>ホウホウ</t>
    </rPh>
    <phoneticPr fontId="4"/>
  </si>
  <si>
    <t>原紙郵送</t>
    <rPh sb="0" eb="2">
      <t>ゲンシ</t>
    </rPh>
    <rPh sb="2" eb="4">
      <t>ユウソウ</t>
    </rPh>
    <phoneticPr fontId="4"/>
  </si>
  <si>
    <t>原紙郵送 + データ送付 (E-Mail)</t>
    <rPh sb="0" eb="2">
      <t>ゲンシ</t>
    </rPh>
    <rPh sb="2" eb="4">
      <t>ユウソウ</t>
    </rPh>
    <rPh sb="10" eb="12">
      <t>ソウフ</t>
    </rPh>
    <phoneticPr fontId="4"/>
  </si>
  <si>
    <t>※データ送付は月額及び月額合算請求の一時費用が対象です。</t>
    <phoneticPr fontId="4"/>
  </si>
  <si>
    <t>データ送付 (E-Mail)</t>
    <rPh sb="3" eb="5">
      <t>ソウフ</t>
    </rPh>
    <phoneticPr fontId="4"/>
  </si>
  <si>
    <t>◆複数の方にご確認いただける
　 同報メールの登録を推奨致します</t>
    <phoneticPr fontId="4"/>
  </si>
  <si>
    <r>
      <t>弊社請求書発行　</t>
    </r>
    <r>
      <rPr>
        <sz val="9"/>
        <rFont val="Meiryo UI"/>
        <family val="3"/>
        <charset val="128"/>
      </rPr>
      <t xml:space="preserve"> *サービスの請求タイミングに準じて発行</t>
    </r>
    <rPh sb="15" eb="17">
      <t>セイキュウ</t>
    </rPh>
    <rPh sb="23" eb="24">
      <t>ジュン</t>
    </rPh>
    <rPh sb="26" eb="28">
      <t>ハッコウ</t>
    </rPh>
    <phoneticPr fontId="4"/>
  </si>
  <si>
    <t>〇〇部</t>
    <rPh sb="2" eb="3">
      <t>ブ</t>
    </rPh>
    <phoneticPr fontId="4"/>
  </si>
  <si>
    <t>〇〇</t>
    <phoneticPr fontId="4"/>
  </si>
  <si>
    <t>TSの標準納期に準ずる（別途反映日をご連絡いたします）※反映日をご指定の場合は下記にご記入ください</t>
    <phoneticPr fontId="4"/>
  </si>
  <si>
    <t>株式会社トヨタシステムズ</t>
    <phoneticPr fontId="4"/>
  </si>
  <si>
    <t>□ 出荷日</t>
    <phoneticPr fontId="4"/>
  </si>
  <si>
    <t>■ 指定する（     月     日） ※時間指定はできません。</t>
    <phoneticPr fontId="4"/>
  </si>
  <si>
    <t>■</t>
    <phoneticPr fontId="4"/>
  </si>
  <si>
    <t>D.e-Connect（クラウド - ネオ）</t>
    <phoneticPr fontId="4"/>
  </si>
  <si>
    <r>
      <t>D.e-Connect</t>
    </r>
    <r>
      <rPr>
        <b/>
        <sz val="18"/>
        <rFont val="Meiryo UI"/>
        <family val="3"/>
        <charset val="128"/>
      </rPr>
      <t>（クラウド - ネオ）</t>
    </r>
    <phoneticPr fontId="4"/>
  </si>
  <si>
    <r>
      <rPr>
        <b/>
        <sz val="11"/>
        <rFont val="Meiryo UI"/>
        <family val="3"/>
        <charset val="128"/>
      </rPr>
      <t>ネオ・</t>
    </r>
    <r>
      <rPr>
        <sz val="11"/>
        <rFont val="Meiryo UI"/>
        <family val="3"/>
        <charset val="128"/>
      </rPr>
      <t xml:space="preserve">
USB型</t>
    </r>
    <rPh sb="7" eb="8">
      <t>ガタ</t>
    </rPh>
    <phoneticPr fontId="4"/>
  </si>
  <si>
    <r>
      <rPr>
        <b/>
        <sz val="11"/>
        <rFont val="Meiryo UI"/>
        <family val="3"/>
        <charset val="128"/>
      </rPr>
      <t>ネオ・</t>
    </r>
    <r>
      <rPr>
        <sz val="11"/>
        <rFont val="Meiryo UI"/>
        <family val="3"/>
        <charset val="128"/>
      </rPr>
      <t>アプリ型</t>
    </r>
    <rPh sb="6" eb="7">
      <t>ガタ</t>
    </rPh>
    <phoneticPr fontId="4"/>
  </si>
  <si>
    <r>
      <rPr>
        <b/>
        <sz val="11"/>
        <rFont val="Meiryo UI"/>
        <family val="3"/>
        <charset val="128"/>
      </rPr>
      <t>ネオ・</t>
    </r>
    <r>
      <rPr>
        <sz val="11"/>
        <rFont val="Meiryo UI"/>
        <family val="3"/>
        <charset val="128"/>
      </rPr>
      <t>アプリ型ライト</t>
    </r>
    <rPh sb="6" eb="7">
      <t>ガタ</t>
    </rPh>
    <phoneticPr fontId="4"/>
  </si>
  <si>
    <t>標準</t>
    <rPh sb="0" eb="2">
      <t>ヒョウジュン</t>
    </rPh>
    <phoneticPr fontId="4"/>
  </si>
  <si>
    <t>操作端末専用</t>
    <rPh sb="0" eb="2">
      <t>ソウサ</t>
    </rPh>
    <rPh sb="2" eb="4">
      <t>タンマツ</t>
    </rPh>
    <rPh sb="4" eb="6">
      <t>セニョウ</t>
    </rPh>
    <phoneticPr fontId="4"/>
  </si>
  <si>
    <t>登録料(ネオ・USB型)</t>
    <rPh sb="0" eb="2">
      <t>トウロク</t>
    </rPh>
    <rPh sb="2" eb="3">
      <t>リョウ</t>
    </rPh>
    <rPh sb="10" eb="11">
      <t>ガタ</t>
    </rPh>
    <phoneticPr fontId="4"/>
  </si>
  <si>
    <t>登録料(ネオ・アプリ型)</t>
    <rPh sb="0" eb="2">
      <t>トウロク</t>
    </rPh>
    <rPh sb="2" eb="3">
      <t>リョウ</t>
    </rPh>
    <rPh sb="10" eb="11">
      <t>ガタ</t>
    </rPh>
    <phoneticPr fontId="4"/>
  </si>
  <si>
    <t>登録料(ネオ・アプリ型ライト)</t>
    <rPh sb="0" eb="2">
      <t>トウロク</t>
    </rPh>
    <rPh sb="2" eb="3">
      <t>リョウ</t>
    </rPh>
    <rPh sb="10" eb="11">
      <t>ガタ</t>
    </rPh>
    <phoneticPr fontId="4"/>
  </si>
  <si>
    <t>ｻｰﾋﾞｽ利用料
(ネオ・アプリ型ライト)</t>
    <rPh sb="16" eb="17">
      <t>ガタ</t>
    </rPh>
    <phoneticPr fontId="4"/>
  </si>
  <si>
    <t>ｻｰﾋﾞｽ利用料
(ネオ・USB型
　/ネオ・アプリ型)</t>
    <phoneticPr fontId="4"/>
  </si>
  <si>
    <t>2023/1/19　Ver1.0</t>
    <phoneticPr fontId="4"/>
  </si>
  <si>
    <t>MagicConnect Neo 申込書　【トヨタシステムズ様専用申込書】</t>
    <rPh sb="30" eb="31">
      <t>サマ</t>
    </rPh>
    <rPh sb="31" eb="33">
      <t>センヨウ</t>
    </rPh>
    <rPh sb="33" eb="36">
      <t>モウシコミショ</t>
    </rPh>
    <phoneticPr fontId="50"/>
  </si>
  <si>
    <t>2022/7/8版</t>
    <rPh sb="8" eb="9">
      <t>ハン</t>
    </rPh>
    <phoneticPr fontId="50"/>
  </si>
  <si>
    <t>□移行：従来型のアカウントを移行する（要添付「移行申請書」）</t>
    <rPh sb="4" eb="6">
      <t>ジュウライ</t>
    </rPh>
    <rPh sb="6" eb="7">
      <t>ガタ</t>
    </rPh>
    <phoneticPr fontId="50"/>
  </si>
  <si>
    <t>タイプ</t>
    <phoneticPr fontId="50"/>
  </si>
  <si>
    <t>数量</t>
    <rPh sb="0" eb="2">
      <t>スウリョウ</t>
    </rPh>
    <phoneticPr fontId="50"/>
  </si>
  <si>
    <t>アプリ型</t>
    <rPh sb="3" eb="4">
      <t>ガタ</t>
    </rPh>
    <phoneticPr fontId="50"/>
  </si>
  <si>
    <t>アプリ型ライト</t>
    <rPh sb="3" eb="4">
      <t>ガタ</t>
    </rPh>
    <phoneticPr fontId="50"/>
  </si>
  <si>
    <t>FAX番号：</t>
    <rPh sb="3" eb="5">
      <t>バンゴウ</t>
    </rPh>
    <phoneticPr fontId="50"/>
  </si>
  <si>
    <t>各タイプはすべて、従来プランのXDLエディションに該当します。</t>
    <rPh sb="0" eb="1">
      <t>カク</t>
    </rPh>
    <rPh sb="9" eb="11">
      <t>ジュウライ</t>
    </rPh>
    <rPh sb="25" eb="27">
      <t>ガイトウ</t>
    </rPh>
    <phoneticPr fontId="4"/>
  </si>
  <si>
    <t>サービス名：D.e-Connect（クラウド - ネオ）</t>
    <rPh sb="4" eb="5">
      <t>メイ</t>
    </rPh>
    <phoneticPr fontId="4"/>
  </si>
  <si>
    <t>変更 (データ共有機能設定のみ)</t>
    <rPh sb="7" eb="9">
      <t>キョウユウ</t>
    </rPh>
    <rPh sb="9" eb="11">
      <t>キノウ</t>
    </rPh>
    <rPh sb="11" eb="13">
      <t>セッテイ</t>
    </rPh>
    <phoneticPr fontId="4"/>
  </si>
  <si>
    <t>変更 (グループ化設定のみ)</t>
    <rPh sb="9" eb="11">
      <t>セッテイ</t>
    </rPh>
    <phoneticPr fontId="4"/>
  </si>
  <si>
    <t xml:space="preserve">Viewerソフト側（操作する側)
</t>
    <phoneticPr fontId="4"/>
  </si>
  <si>
    <t xml:space="preserve">Clientソフト側（操作される側）
</t>
    <phoneticPr fontId="4"/>
  </si>
  <si>
    <t>（記入例１）
　＜申込アカウント＞ネオ・USB型 5ID分</t>
    <phoneticPr fontId="4"/>
  </si>
  <si>
    <t>　＜申込アカウント＞ネオ・USB型 10ID分</t>
    <rPh sb="16" eb="17">
      <t>ガタ</t>
    </rPh>
    <phoneticPr fontId="4"/>
  </si>
  <si>
    <t>申込の有無を「不要」と回答された場合、データ共有機能はすべて不許可(デフォルト設定)の状態で払出し致します。</t>
    <rPh sb="0" eb="2">
      <t>モウシコミ</t>
    </rPh>
    <rPh sb="3" eb="5">
      <t>ウム</t>
    </rPh>
    <rPh sb="7" eb="9">
      <t>フヨウ</t>
    </rPh>
    <rPh sb="11" eb="13">
      <t>カイトウ</t>
    </rPh>
    <rPh sb="16" eb="18">
      <t>バアイ</t>
    </rPh>
    <rPh sb="22" eb="24">
      <t>キョウユウ</t>
    </rPh>
    <rPh sb="24" eb="26">
      <t>キノウ</t>
    </rPh>
    <rPh sb="30" eb="33">
      <t>フキョカ</t>
    </rPh>
    <rPh sb="39" eb="41">
      <t>セッテイ</t>
    </rPh>
    <rPh sb="43" eb="45">
      <t>ジョウタイ</t>
    </rPh>
    <rPh sb="46" eb="48">
      <t>ハライダ</t>
    </rPh>
    <rPh sb="49" eb="50">
      <t>イタ</t>
    </rPh>
    <phoneticPr fontId="4"/>
  </si>
  <si>
    <t>データ共有機能
設定</t>
    <rPh sb="8" eb="10">
      <t>セッテイ</t>
    </rPh>
    <phoneticPr fontId="4"/>
  </si>
  <si>
    <t>申込の有無（※7）</t>
    <rPh sb="0" eb="2">
      <t>モウシコミ</t>
    </rPh>
    <rPh sb="3" eb="5">
      <t>ウム</t>
    </rPh>
    <phoneticPr fontId="4"/>
  </si>
  <si>
    <t>設定アカウント指定（※8）</t>
    <rPh sb="0" eb="2">
      <t>セッテイ</t>
    </rPh>
    <rPh sb="7" eb="9">
      <t>シテイ</t>
    </rPh>
    <phoneticPr fontId="4"/>
  </si>
  <si>
    <t>グループ化設定
（※9）</t>
    <rPh sb="4" eb="5">
      <t>カ</t>
    </rPh>
    <rPh sb="5" eb="7">
      <t>セッテイ</t>
    </rPh>
    <phoneticPr fontId="4"/>
  </si>
  <si>
    <t>ID種別変更,
削除,
再発行,
対象ID記入欄
（※10）</t>
    <rPh sb="2" eb="4">
      <t>シュベツ</t>
    </rPh>
    <rPh sb="4" eb="6">
      <t>ヘンコウ</t>
    </rPh>
    <rPh sb="8" eb="10">
      <t>サクジョ</t>
    </rPh>
    <rPh sb="12" eb="15">
      <t>サイハッコウ</t>
    </rPh>
    <rPh sb="17" eb="19">
      <t>タイショウ</t>
    </rPh>
    <rPh sb="21" eb="23">
      <t>キニュウ</t>
    </rPh>
    <rPh sb="23" eb="24">
      <t>ラン</t>
    </rPh>
    <phoneticPr fontId="4"/>
  </si>
  <si>
    <t>USBキー再発行 (※11)</t>
    <phoneticPr fontId="4"/>
  </si>
  <si>
    <r>
      <t xml:space="preserve">2.2. アクセス回線
</t>
    </r>
    <r>
      <rPr>
        <sz val="9"/>
        <rFont val="Meiryo UI"/>
        <family val="3"/>
        <charset val="128"/>
      </rPr>
      <t xml:space="preserve"> (500kbps以上の通信帯域を推奨)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</si>
</sst>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F800]dddd\,\ mmmm\ dd\,\ yyyy"/>
    <numFmt numFmtId="178" formatCode="yyyy&quot;年&quot;m&quot;月&quot;d&quot;日&quot;\(aaa\)"/>
    <numFmt numFmtId="179" formatCode="yyyy&quot;年&quot;m&quot;月&quot;d&quot;日&quot;;@"/>
  </numFmts>
  <fonts count="105"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9"/>
      <name val="Meiryo UI"/>
      <family val="3"/>
      <charset val="128"/>
    </font>
    <font>
      <sz val="6"/>
      <name val="游ゴシック"/>
      <family val="2"/>
      <charset val="128"/>
      <scheme val="minor"/>
    </font>
    <font>
      <sz val="11"/>
      <name val="Meiryo UI"/>
      <family val="3"/>
      <charset val="128"/>
    </font>
    <font>
      <sz val="12"/>
      <name val="Meiryo UI"/>
      <family val="3"/>
      <charset val="128"/>
    </font>
    <font>
      <sz val="9"/>
      <name val="Times New Roman"/>
      <family val="1"/>
    </font>
    <font>
      <b/>
      <sz val="20"/>
      <name val="Meiryo UI"/>
      <family val="3"/>
      <charset val="128"/>
    </font>
    <font>
      <b/>
      <sz val="18"/>
      <name val="Meiryo UI"/>
      <family val="3"/>
      <charset val="128"/>
    </font>
    <font>
      <sz val="6"/>
      <name val="ＭＳ Ｐゴシック"/>
      <family val="3"/>
      <charset val="128"/>
    </font>
    <font>
      <b/>
      <sz val="11"/>
      <name val="Meiryo UI"/>
      <family val="3"/>
      <charset val="128"/>
    </font>
    <font>
      <sz val="8"/>
      <name val="Meiryo UI"/>
      <family val="3"/>
      <charset val="128"/>
    </font>
    <font>
      <sz val="7"/>
      <name val="Meiryo UI"/>
      <family val="3"/>
      <charset val="128"/>
    </font>
    <font>
      <b/>
      <sz val="14"/>
      <name val="Meiryo UI"/>
      <family val="3"/>
      <charset val="128"/>
    </font>
    <font>
      <b/>
      <sz val="16"/>
      <name val="Meiryo UI"/>
      <family val="3"/>
      <charset val="128"/>
    </font>
    <font>
      <sz val="10"/>
      <name val="Meiryo UI"/>
      <family val="3"/>
      <charset val="128"/>
    </font>
    <font>
      <sz val="14"/>
      <name val="Meiryo UI"/>
      <family val="3"/>
      <charset val="128"/>
    </font>
    <font>
      <sz val="11"/>
      <name val="ＭＳ Ｐゴシック"/>
      <family val="3"/>
      <charset val="128"/>
    </font>
    <font>
      <b/>
      <sz val="12"/>
      <name val="Meiryo UI"/>
      <family val="3"/>
      <charset val="128"/>
    </font>
    <font>
      <sz val="6"/>
      <name val="Meiryo UI"/>
      <family val="2"/>
      <charset val="128"/>
    </font>
    <font>
      <sz val="14"/>
      <color rgb="FF002060"/>
      <name val="Meiryo UI"/>
      <family val="3"/>
      <charset val="128"/>
    </font>
    <font>
      <sz val="11"/>
      <color theme="1" tint="0.34998626667073579"/>
      <name val="Meiryo UI"/>
      <family val="3"/>
      <charset val="128"/>
    </font>
    <font>
      <sz val="11"/>
      <color theme="1"/>
      <name val="Meiryo UI"/>
      <family val="2"/>
      <charset val="128"/>
    </font>
    <font>
      <sz val="12"/>
      <color theme="1"/>
      <name val="游ゴシック"/>
      <family val="2"/>
      <charset val="128"/>
      <scheme val="minor"/>
    </font>
    <font>
      <sz val="9"/>
      <name val="ＭＳ Ｐゴシック"/>
      <family val="3"/>
      <charset val="128"/>
    </font>
    <font>
      <sz val="9"/>
      <name val="游ゴシック"/>
      <family val="2"/>
      <charset val="128"/>
      <scheme val="minor"/>
    </font>
    <font>
      <sz val="9"/>
      <color theme="1"/>
      <name val="游ゴシック"/>
      <family val="2"/>
      <charset val="128"/>
      <scheme val="minor"/>
    </font>
    <font>
      <sz val="11"/>
      <color theme="1" tint="0.34998626667073579"/>
      <name val="游ゴシック"/>
      <family val="2"/>
      <charset val="128"/>
      <scheme val="minor"/>
    </font>
    <font>
      <b/>
      <sz val="10"/>
      <color indexed="62"/>
      <name val="Meiryo UI"/>
      <family val="3"/>
      <charset val="128"/>
    </font>
    <font>
      <b/>
      <sz val="10"/>
      <color indexed="12"/>
      <name val="Meiryo UI"/>
      <family val="3"/>
      <charset val="128"/>
    </font>
    <font>
      <b/>
      <sz val="10"/>
      <name val="Meiryo UI"/>
      <family val="3"/>
      <charset val="128"/>
    </font>
    <font>
      <sz val="11"/>
      <color theme="1"/>
      <name val="Meiryo UI"/>
      <family val="3"/>
      <charset val="128"/>
    </font>
    <font>
      <sz val="10"/>
      <color theme="1"/>
      <name val="Meiryo UI"/>
      <family val="3"/>
      <charset val="128"/>
    </font>
    <font>
      <sz val="14"/>
      <color theme="1"/>
      <name val="Meiryo UI"/>
      <family val="3"/>
      <charset val="128"/>
    </font>
    <font>
      <sz val="9"/>
      <color theme="1"/>
      <name val="Meiryo UI"/>
      <family val="3"/>
      <charset val="128"/>
    </font>
    <font>
      <sz val="16"/>
      <color theme="1"/>
      <name val="Meiryo UI"/>
      <family val="3"/>
      <charset val="128"/>
    </font>
    <font>
      <sz val="9"/>
      <color theme="1" tint="0.249977111117893"/>
      <name val="Meiryo UI"/>
      <family val="3"/>
      <charset val="128"/>
    </font>
    <font>
      <sz val="10"/>
      <color theme="1" tint="0.249977111117893"/>
      <name val="Meiryo UI"/>
      <family val="3"/>
      <charset val="128"/>
    </font>
    <font>
      <sz val="12"/>
      <color theme="1"/>
      <name val="Meiryo UI"/>
      <family val="3"/>
      <charset val="128"/>
    </font>
    <font>
      <sz val="8"/>
      <color theme="1"/>
      <name val="Meiryo UI"/>
      <family val="3"/>
      <charset val="128"/>
    </font>
    <font>
      <sz val="11"/>
      <color theme="1" tint="0.249977111117893"/>
      <name val="Meiryo UI"/>
      <family val="3"/>
      <charset val="128"/>
    </font>
    <font>
      <sz val="10.5"/>
      <color theme="1"/>
      <name val="Meiryo UI"/>
      <family val="3"/>
      <charset val="128"/>
    </font>
    <font>
      <sz val="8"/>
      <color theme="1" tint="0.249977111117893"/>
      <name val="Meiryo UI"/>
      <family val="3"/>
      <charset val="128"/>
    </font>
    <font>
      <b/>
      <sz val="14"/>
      <color rgb="FFFF0000"/>
      <name val="Meiryo UI"/>
      <family val="3"/>
      <charset val="128"/>
    </font>
    <font>
      <sz val="12"/>
      <color rgb="FFFF0000"/>
      <name val="Meiryo UI"/>
      <family val="3"/>
      <charset val="128"/>
    </font>
    <font>
      <sz val="14"/>
      <color rgb="FFFF0000"/>
      <name val="Meiryo UI"/>
      <family val="3"/>
      <charset val="128"/>
    </font>
    <font>
      <sz val="9"/>
      <color rgb="FF000000"/>
      <name val="MS UI Gothic"/>
      <family val="3"/>
      <charset val="128"/>
    </font>
    <font>
      <sz val="11"/>
      <color theme="1"/>
      <name val="游ゴシック"/>
      <family val="2"/>
      <scheme val="minor"/>
    </font>
    <font>
      <b/>
      <sz val="24"/>
      <color theme="1"/>
      <name val="メイリオ"/>
      <family val="3"/>
      <charset val="128"/>
    </font>
    <font>
      <sz val="6"/>
      <name val="游ゴシック"/>
      <family val="3"/>
      <charset val="128"/>
      <scheme val="minor"/>
    </font>
    <font>
      <sz val="11"/>
      <color theme="1"/>
      <name val="メイリオ"/>
      <family val="3"/>
      <charset val="128"/>
    </font>
    <font>
      <sz val="11"/>
      <name val="メイリオ"/>
      <family val="3"/>
      <charset val="128"/>
    </font>
    <font>
      <b/>
      <sz val="11"/>
      <name val="メイリオ"/>
      <family val="3"/>
      <charset val="128"/>
    </font>
    <font>
      <b/>
      <sz val="12"/>
      <color theme="0"/>
      <name val="メイリオ"/>
      <family val="3"/>
      <charset val="128"/>
    </font>
    <font>
      <b/>
      <sz val="18"/>
      <name val="メイリオ"/>
      <family val="3"/>
      <charset val="128"/>
    </font>
    <font>
      <b/>
      <sz val="16"/>
      <name val="メイリオ"/>
      <family val="3"/>
      <charset val="128"/>
    </font>
    <font>
      <sz val="18"/>
      <name val="メイリオ"/>
      <family val="3"/>
      <charset val="128"/>
    </font>
    <font>
      <sz val="16"/>
      <name val="メイリオ"/>
      <family val="3"/>
      <charset val="128"/>
    </font>
    <font>
      <sz val="10"/>
      <name val="メイリオ"/>
      <family val="3"/>
      <charset val="128"/>
    </font>
    <font>
      <sz val="14"/>
      <name val="メイリオ"/>
      <family val="3"/>
      <charset val="128"/>
    </font>
    <font>
      <sz val="10"/>
      <color theme="1"/>
      <name val="游ゴシック"/>
      <family val="2"/>
      <scheme val="minor"/>
    </font>
    <font>
      <sz val="15"/>
      <name val="メイリオ"/>
      <family val="3"/>
      <charset val="128"/>
    </font>
    <font>
      <sz val="14"/>
      <color rgb="FFFF0000"/>
      <name val="メイリオ"/>
      <family val="3"/>
      <charset val="128"/>
    </font>
    <font>
      <sz val="12"/>
      <name val="メイリオ"/>
      <family val="3"/>
      <charset val="128"/>
    </font>
    <font>
      <sz val="8"/>
      <name val="メイリオ"/>
      <family val="3"/>
      <charset val="128"/>
    </font>
    <font>
      <sz val="11"/>
      <name val="游ゴシック"/>
      <family val="2"/>
      <scheme val="minor"/>
    </font>
    <font>
      <sz val="26"/>
      <name val="メイリオ"/>
      <family val="3"/>
      <charset val="128"/>
    </font>
    <font>
      <sz val="12"/>
      <name val="游ゴシック"/>
      <family val="2"/>
      <scheme val="minor"/>
    </font>
    <font>
      <b/>
      <sz val="14"/>
      <name val="メイリオ"/>
      <family val="3"/>
      <charset val="128"/>
    </font>
    <font>
      <sz val="12"/>
      <color theme="1"/>
      <name val="メイリオ"/>
      <family val="3"/>
      <charset val="128"/>
    </font>
    <font>
      <b/>
      <sz val="12"/>
      <name val="メイリオ"/>
      <family val="3"/>
      <charset val="128"/>
    </font>
    <font>
      <b/>
      <sz val="24"/>
      <name val="メイリオ"/>
      <family val="3"/>
      <charset val="128"/>
    </font>
    <font>
      <b/>
      <sz val="20"/>
      <name val="メイリオ"/>
      <family val="3"/>
      <charset val="128"/>
    </font>
    <font>
      <u/>
      <sz val="16"/>
      <color theme="1"/>
      <name val="メイリオ"/>
      <family val="3"/>
      <charset val="128"/>
    </font>
    <font>
      <sz val="16"/>
      <color theme="1"/>
      <name val="メイリオ"/>
      <family val="3"/>
      <charset val="128"/>
    </font>
    <font>
      <u/>
      <sz val="16"/>
      <color theme="0"/>
      <name val="メイリオ"/>
      <family val="3"/>
      <charset val="128"/>
    </font>
    <font>
      <sz val="11"/>
      <name val="Meiryo UI"/>
      <family val="2"/>
      <charset val="128"/>
    </font>
    <font>
      <sz val="8"/>
      <color theme="1"/>
      <name val="メイリオ"/>
      <family val="3"/>
      <charset val="128"/>
    </font>
    <font>
      <b/>
      <sz val="11"/>
      <color theme="0"/>
      <name val="Meiryo UI"/>
      <family val="3"/>
      <charset val="128"/>
    </font>
    <font>
      <sz val="8.5"/>
      <color theme="1"/>
      <name val="メイリオ"/>
      <family val="3"/>
      <charset val="128"/>
    </font>
    <font>
      <sz val="9"/>
      <color theme="1"/>
      <name val="メイリオ"/>
      <family val="3"/>
      <charset val="128"/>
    </font>
    <font>
      <b/>
      <sz val="9"/>
      <color theme="1"/>
      <name val="メイリオ"/>
      <family val="3"/>
      <charset val="128"/>
    </font>
    <font>
      <b/>
      <sz val="9"/>
      <name val="メイリオ"/>
      <family val="3"/>
      <charset val="128"/>
    </font>
    <font>
      <sz val="10"/>
      <color theme="1"/>
      <name val="Times New Roman"/>
      <family val="1"/>
    </font>
    <font>
      <strike/>
      <sz val="8.5"/>
      <color theme="1"/>
      <name val="メイリオ"/>
      <family val="3"/>
      <charset val="128"/>
    </font>
    <font>
      <b/>
      <sz val="10"/>
      <color theme="1"/>
      <name val="メイリオ"/>
      <family val="3"/>
      <charset val="128"/>
    </font>
    <font>
      <sz val="9"/>
      <color theme="1"/>
      <name val="ＭＳ Ｐゴシック"/>
      <family val="3"/>
      <charset val="128"/>
    </font>
    <font>
      <u/>
      <sz val="12"/>
      <color theme="1"/>
      <name val="メイリオ"/>
      <family val="3"/>
      <charset val="128"/>
    </font>
    <font>
      <sz val="11"/>
      <color rgb="FF808080"/>
      <name val="HG丸ｺﾞｼｯｸM-PRO"/>
      <family val="3"/>
      <charset val="128"/>
    </font>
    <font>
      <sz val="18"/>
      <color theme="1"/>
      <name val="メイリオ"/>
      <family val="3"/>
      <charset val="128"/>
    </font>
    <font>
      <b/>
      <sz val="9"/>
      <color theme="1"/>
      <name val="Meiryo UI"/>
      <family val="3"/>
      <charset val="128"/>
    </font>
    <font>
      <b/>
      <sz val="10"/>
      <color theme="1"/>
      <name val="Meiryo UI"/>
      <family val="3"/>
      <charset val="128"/>
    </font>
    <font>
      <sz val="8.5"/>
      <color theme="1"/>
      <name val="Meiryo UI"/>
      <family val="3"/>
      <charset val="128"/>
    </font>
    <font>
      <sz val="7"/>
      <color theme="1"/>
      <name val="Meiryo UI"/>
      <family val="3"/>
      <charset val="128"/>
    </font>
    <font>
      <sz val="9"/>
      <color rgb="FFA6A6A6"/>
      <name val="HG丸ｺﾞｼｯｸM-PRO"/>
      <family val="3"/>
      <charset val="128"/>
    </font>
    <font>
      <b/>
      <sz val="10"/>
      <color theme="0"/>
      <name val="Meiryo UI"/>
      <family val="3"/>
      <charset val="128"/>
    </font>
    <font>
      <sz val="6"/>
      <color theme="1"/>
      <name val="Meiryo UI"/>
      <family val="3"/>
      <charset val="128"/>
    </font>
    <font>
      <sz val="1"/>
      <color theme="1"/>
      <name val="Meiryo UI"/>
      <family val="3"/>
      <charset val="128"/>
    </font>
    <font>
      <b/>
      <sz val="20"/>
      <color theme="1"/>
      <name val="Meiryo UI"/>
      <family val="3"/>
      <charset val="128"/>
    </font>
    <font>
      <b/>
      <sz val="11"/>
      <color theme="1"/>
      <name val="Meiryo UI"/>
      <family val="3"/>
      <charset val="128"/>
    </font>
    <font>
      <b/>
      <sz val="16"/>
      <color theme="1"/>
      <name val="Meiryo UI"/>
      <family val="3"/>
      <charset val="128"/>
    </font>
    <font>
      <b/>
      <sz val="11"/>
      <color rgb="FFFF0000"/>
      <name val="Meiryo UI"/>
      <family val="3"/>
      <charset val="128"/>
    </font>
    <font>
      <b/>
      <sz val="14"/>
      <color theme="0"/>
      <name val="メイリオ"/>
      <family val="3"/>
      <charset val="128"/>
    </font>
    <font>
      <b/>
      <sz val="9"/>
      <color indexed="62"/>
      <name val="Meiryo UI"/>
      <family val="3"/>
      <charset val="128"/>
    </font>
  </fonts>
  <fills count="13">
    <fill>
      <patternFill patternType="none"/>
    </fill>
    <fill>
      <patternFill patternType="gray125"/>
    </fill>
    <fill>
      <patternFill patternType="solid">
        <fgColor rgb="FFCCECFF"/>
        <bgColor indexed="64"/>
      </patternFill>
    </fill>
    <fill>
      <patternFill patternType="solid">
        <fgColor rgb="FFE7F6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indexed="9"/>
        <bgColor indexed="64"/>
      </patternFill>
    </fill>
    <fill>
      <patternFill patternType="solid">
        <fgColor rgb="FFC0C0C0"/>
        <bgColor indexed="64"/>
      </patternFill>
    </fill>
    <fill>
      <patternFill patternType="solid">
        <fgColor rgb="FFD9D9D9"/>
        <bgColor indexed="64"/>
      </patternFill>
    </fill>
    <fill>
      <patternFill patternType="solid">
        <fgColor rgb="FFFFFF00"/>
        <bgColor indexed="64"/>
      </patternFill>
    </fill>
    <fill>
      <patternFill patternType="solid">
        <fgColor rgb="FF00B0F0"/>
        <bgColor indexed="64"/>
      </patternFill>
    </fill>
  </fills>
  <borders count="295">
    <border>
      <left/>
      <right/>
      <top/>
      <bottom/>
      <diagonal/>
    </border>
    <border>
      <left style="medium">
        <color theme="1" tint="0.499984740745262"/>
      </left>
      <right style="hair">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top/>
      <bottom/>
      <diagonal/>
    </border>
    <border>
      <left style="medium">
        <color theme="1" tint="0.499984740745262"/>
      </left>
      <right style="hair">
        <color theme="1" tint="0.499984740745262"/>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hair">
        <color theme="1" tint="0.499984740745262"/>
      </right>
      <top/>
      <bottom/>
      <diagonal/>
    </border>
    <border>
      <left/>
      <right style="thin">
        <color theme="1" tint="0.499984740745262"/>
      </right>
      <top/>
      <bottom/>
      <diagonal/>
    </border>
    <border>
      <left style="thin">
        <color theme="1" tint="0.499984740745262"/>
      </left>
      <right/>
      <top/>
      <bottom/>
      <diagonal/>
    </border>
    <border>
      <left/>
      <right style="medium">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thin">
        <color theme="1" tint="0.499984740745262"/>
      </top>
      <bottom style="hair">
        <color theme="1" tint="0.499984740745262"/>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hair">
        <color theme="1" tint="0.499984740745262"/>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bottom style="medium">
        <color theme="1" tint="0.499984740745262"/>
      </bottom>
      <diagonal/>
    </border>
    <border>
      <left/>
      <right/>
      <top style="dotted">
        <color auto="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style="hair">
        <color theme="0" tint="-0.499984740745262"/>
      </right>
      <top/>
      <bottom style="thin">
        <color theme="0" tint="-0.499984740745262"/>
      </bottom>
      <diagonal/>
    </border>
    <border diagonalUp="1">
      <left style="thin">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hair">
        <color theme="0" tint="-0.499984740745262"/>
      </bottom>
      <diagonal style="thin">
        <color theme="0" tint="-0.499984740745262"/>
      </diagonal>
    </border>
    <border diagonalUp="1">
      <left style="thin">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thin">
        <color theme="0" tint="-0.499984740745262"/>
      </bottom>
      <diagonal style="thin">
        <color theme="0" tint="-0.499984740745262"/>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top style="thin">
        <color theme="1" tint="0.499984740745262"/>
      </top>
      <bottom/>
      <diagonal/>
    </border>
    <border>
      <left style="thin">
        <color theme="1" tint="0.499984740745262"/>
      </left>
      <right style="hair">
        <color theme="1" tint="0.499984740745262"/>
      </right>
      <top/>
      <bottom/>
      <diagonal/>
    </border>
    <border>
      <left style="hair">
        <color theme="1" tint="0.499984740745262"/>
      </left>
      <right/>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hair">
        <color theme="1" tint="0.499984740745262"/>
      </right>
      <top style="thin">
        <color theme="1" tint="0.499984740745262"/>
      </top>
      <bottom/>
      <diagonal/>
    </border>
    <border>
      <left/>
      <right style="hair">
        <color theme="1" tint="0.499984740745262"/>
      </right>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right style="medium">
        <color theme="1" tint="0.499984740745262"/>
      </right>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medium">
        <color theme="1" tint="0.499984740745262"/>
      </right>
      <top style="hair">
        <color theme="1" tint="0.499984740745262"/>
      </top>
      <bottom style="thin">
        <color theme="1" tint="0.499984740745262"/>
      </bottom>
      <diagonal/>
    </border>
    <border>
      <left/>
      <right style="medium">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medium">
        <color theme="1" tint="0.499984740745262"/>
      </bottom>
      <diagonal/>
    </border>
    <border>
      <left style="hair">
        <color theme="1" tint="0.499984740745262"/>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hair">
        <color indexed="64"/>
      </right>
      <top style="medium">
        <color theme="1" tint="0.499984740745262"/>
      </top>
      <bottom/>
      <diagonal/>
    </border>
    <border>
      <left style="hair">
        <color indexed="64"/>
      </left>
      <right/>
      <top style="medium">
        <color theme="1" tint="0.499984740745262"/>
      </top>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hair">
        <color theme="1" tint="0.499984740745262"/>
      </left>
      <right/>
      <top style="medium">
        <color theme="1" tint="0.499984740745262"/>
      </top>
      <bottom/>
      <diagonal/>
    </border>
    <border>
      <left/>
      <right style="hair">
        <color theme="1" tint="0.499984740745262"/>
      </right>
      <top style="medium">
        <color theme="1" tint="0.499984740745262"/>
      </top>
      <bottom/>
      <diagonal/>
    </border>
    <border>
      <left style="hair">
        <color indexed="64"/>
      </left>
      <right/>
      <top/>
      <bottom/>
      <diagonal/>
    </border>
    <border>
      <left/>
      <right style="hair">
        <color theme="1" tint="0.499984740745262"/>
      </right>
      <top/>
      <bottom style="thin">
        <color theme="1" tint="0.499984740745262"/>
      </bottom>
      <diagonal/>
    </border>
    <border>
      <left style="thin">
        <color theme="1" tint="0.499984740745262"/>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style="hair">
        <color theme="1" tint="0.499984740745262"/>
      </left>
      <right/>
      <top/>
      <bottom style="medium">
        <color theme="1" tint="0.499984740745262"/>
      </bottom>
      <diagonal/>
    </border>
    <border>
      <left/>
      <right style="hair">
        <color theme="1" tint="0.499984740745262"/>
      </right>
      <top style="thin">
        <color theme="1" tint="0.499984740745262"/>
      </top>
      <bottom style="medium">
        <color theme="1" tint="0.499984740745262"/>
      </bottom>
      <diagonal/>
    </border>
    <border>
      <left style="hair">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right style="thin">
        <color theme="1" tint="0.499984740745262"/>
      </right>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style="thin">
        <color theme="1" tint="0.499984740745262"/>
      </left>
      <right/>
      <top style="hair">
        <color theme="1" tint="0.499984740745262"/>
      </top>
      <bottom style="medium">
        <color theme="1" tint="0.499984740745262"/>
      </bottom>
      <diagonal/>
    </border>
    <border>
      <left/>
      <right/>
      <top style="hair">
        <color theme="1" tint="0.499984740745262"/>
      </top>
      <bottom style="medium">
        <color theme="1" tint="0.499984740745262"/>
      </bottom>
      <diagonal/>
    </border>
    <border>
      <left/>
      <right style="thin">
        <color theme="1" tint="0.499984740745262"/>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indexed="64"/>
      </left>
      <right/>
      <top style="thin">
        <color indexed="64"/>
      </top>
      <bottom style="hair">
        <color indexed="64"/>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thin">
        <color auto="1"/>
      </left>
      <right/>
      <top style="hair">
        <color auto="1"/>
      </top>
      <bottom style="thin">
        <color auto="1"/>
      </bottom>
      <diagonal/>
    </border>
    <border>
      <left/>
      <right style="hair">
        <color indexed="64"/>
      </right>
      <top style="thin">
        <color indexed="64"/>
      </top>
      <bottom style="thin">
        <color indexed="64"/>
      </bottom>
      <diagonal/>
    </border>
    <border>
      <left/>
      <right/>
      <top/>
      <bottom style="dotted">
        <color theme="0" tint="-0.499984740745262"/>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indexed="64"/>
      </top>
      <bottom style="thick">
        <color indexed="64"/>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ck">
        <color auto="1"/>
      </left>
      <right/>
      <top/>
      <bottom/>
      <diagonal/>
    </border>
    <border>
      <left/>
      <right style="thick">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right style="thick">
        <color auto="1"/>
      </right>
      <top style="thin">
        <color auto="1"/>
      </top>
      <bottom/>
      <diagonal/>
    </border>
    <border>
      <left style="thin">
        <color auto="1"/>
      </left>
      <right/>
      <top/>
      <bottom/>
      <diagonal/>
    </border>
    <border>
      <left/>
      <right style="thin">
        <color auto="1"/>
      </right>
      <top/>
      <bottom/>
      <diagonal/>
    </border>
    <border>
      <left/>
      <right style="thick">
        <color auto="1"/>
      </right>
      <top/>
      <bottom style="thin">
        <color auto="1"/>
      </bottom>
      <diagonal/>
    </border>
    <border>
      <left style="thick">
        <color auto="1"/>
      </left>
      <right/>
      <top style="thin">
        <color auto="1"/>
      </top>
      <bottom/>
      <diagonal/>
    </border>
    <border>
      <left style="thick">
        <color auto="1"/>
      </left>
      <right/>
      <top/>
      <bottom style="thin">
        <color auto="1"/>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style="medium">
        <color indexed="64"/>
      </right>
      <top/>
      <bottom/>
      <diagonal/>
    </border>
    <border>
      <left style="medium">
        <color indexed="64"/>
      </left>
      <right/>
      <top/>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ck">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thick">
        <color indexed="64"/>
      </bottom>
      <diagonal/>
    </border>
    <border>
      <left style="medium">
        <color rgb="FFFFFFFF"/>
      </left>
      <right/>
      <top style="medium">
        <color indexed="64"/>
      </top>
      <bottom style="medium">
        <color indexed="64"/>
      </bottom>
      <diagonal/>
    </border>
    <border>
      <left/>
      <right style="medium">
        <color rgb="FFFFFFFF"/>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hair">
        <color indexed="64"/>
      </right>
      <top/>
      <bottom/>
      <diagonal/>
    </border>
    <border>
      <left style="medium">
        <color theme="0" tint="-0.499984740745262"/>
      </left>
      <right style="thin">
        <color theme="0" tint="-0.499984740745262"/>
      </right>
      <top/>
      <bottom/>
      <diagonal/>
    </border>
    <border>
      <left style="thin">
        <color theme="0" tint="-0.499984740745262"/>
      </left>
      <right/>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ck">
        <color indexed="64"/>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ck">
        <color indexed="64"/>
      </right>
      <top/>
      <bottom/>
      <diagonal style="thin">
        <color auto="1"/>
      </diagonal>
    </border>
    <border diagonalUp="1">
      <left style="thin">
        <color auto="1"/>
      </left>
      <right/>
      <top/>
      <bottom style="thick">
        <color indexed="64"/>
      </bottom>
      <diagonal style="thin">
        <color auto="1"/>
      </diagonal>
    </border>
    <border diagonalUp="1">
      <left/>
      <right/>
      <top/>
      <bottom style="thick">
        <color indexed="64"/>
      </bottom>
      <diagonal style="thin">
        <color auto="1"/>
      </diagonal>
    </border>
    <border diagonalUp="1">
      <left/>
      <right style="thick">
        <color indexed="64"/>
      </right>
      <top/>
      <bottom style="thick">
        <color indexed="64"/>
      </bottom>
      <diagonal style="thin">
        <color auto="1"/>
      </diagonal>
    </border>
  </borders>
  <cellStyleXfs count="7">
    <xf numFmtId="0" fontId="0" fillId="0" borderId="0">
      <alignment vertical="center"/>
    </xf>
    <xf numFmtId="0" fontId="1" fillId="0" borderId="0">
      <alignment vertical="center"/>
    </xf>
    <xf numFmtId="176" fontId="1" fillId="0" borderId="0" applyFont="0" applyFill="0" applyBorder="0" applyAlignment="0" applyProtection="0">
      <alignment vertical="center"/>
    </xf>
    <xf numFmtId="0" fontId="18" fillId="0" borderId="0">
      <alignment vertical="center"/>
    </xf>
    <xf numFmtId="0" fontId="48" fillId="0" borderId="0"/>
    <xf numFmtId="0" fontId="23" fillId="0" borderId="0">
      <alignment vertical="center"/>
    </xf>
    <xf numFmtId="0" fontId="23" fillId="0" borderId="0">
      <alignment vertical="center"/>
    </xf>
  </cellStyleXfs>
  <cellXfs count="1426">
    <xf numFmtId="0" fontId="0" fillId="0" borderId="0" xfId="0">
      <alignment vertical="center"/>
    </xf>
    <xf numFmtId="0" fontId="3" fillId="0" borderId="0" xfId="1" applyFont="1">
      <alignment vertical="center"/>
    </xf>
    <xf numFmtId="0" fontId="5" fillId="0" borderId="0" xfId="1" applyFont="1">
      <alignment vertical="center"/>
    </xf>
    <xf numFmtId="0" fontId="6" fillId="0" borderId="0" xfId="1" applyFont="1">
      <alignment vertical="center"/>
    </xf>
    <xf numFmtId="0" fontId="5" fillId="0" borderId="0" xfId="1" applyFont="1" applyAlignment="1">
      <alignment vertical="top"/>
    </xf>
    <xf numFmtId="0" fontId="6" fillId="0" borderId="0" xfId="1" applyFont="1" applyAlignment="1">
      <alignment vertical="top"/>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0" borderId="0" xfId="1" applyFont="1" applyAlignment="1">
      <alignment horizontal="center" vertical="top"/>
    </xf>
    <xf numFmtId="176" fontId="12" fillId="0" borderId="0" xfId="2" applyFont="1" applyFill="1" applyAlignment="1">
      <alignment horizontal="right" vertical="top"/>
    </xf>
    <xf numFmtId="0" fontId="11" fillId="2" borderId="1" xfId="1" applyFont="1" applyFill="1" applyBorder="1" applyAlignment="1">
      <alignment horizontal="center" vertical="center"/>
    </xf>
    <xf numFmtId="0" fontId="11" fillId="2" borderId="6" xfId="1" applyFont="1" applyFill="1" applyBorder="1" applyAlignment="1">
      <alignment horizontal="center" vertical="center"/>
    </xf>
    <xf numFmtId="0" fontId="5" fillId="0" borderId="0" xfId="1" applyFont="1" applyAlignment="1">
      <alignment horizontal="right" vertical="center"/>
    </xf>
    <xf numFmtId="0" fontId="12" fillId="0" borderId="0" xfId="1" applyFont="1">
      <alignment vertical="center"/>
    </xf>
    <xf numFmtId="49" fontId="3" fillId="2" borderId="93" xfId="1" applyNumberFormat="1" applyFont="1" applyFill="1" applyBorder="1" applyAlignment="1">
      <alignment horizontal="center" vertical="center" wrapText="1"/>
    </xf>
    <xf numFmtId="49" fontId="3" fillId="3" borderId="95" xfId="1" applyNumberFormat="1" applyFont="1" applyFill="1" applyBorder="1" applyAlignment="1">
      <alignment horizontal="center" vertical="center" shrinkToFit="1"/>
    </xf>
    <xf numFmtId="49" fontId="3" fillId="3" borderId="32" xfId="1" applyNumberFormat="1" applyFont="1" applyFill="1" applyBorder="1" applyAlignment="1">
      <alignment horizontal="center" vertical="center" shrinkToFit="1"/>
    </xf>
    <xf numFmtId="0" fontId="5" fillId="0" borderId="0" xfId="0" applyFont="1">
      <alignment vertical="center"/>
    </xf>
    <xf numFmtId="49" fontId="3" fillId="2" borderId="110" xfId="1" applyNumberFormat="1" applyFont="1" applyFill="1" applyBorder="1" applyAlignment="1">
      <alignment horizontal="center" vertical="center" wrapText="1"/>
    </xf>
    <xf numFmtId="0" fontId="8" fillId="0" borderId="0" xfId="1" applyFont="1">
      <alignment vertical="center"/>
    </xf>
    <xf numFmtId="0" fontId="31" fillId="0" borderId="0" xfId="1" applyFont="1">
      <alignment vertical="center"/>
    </xf>
    <xf numFmtId="0" fontId="32" fillId="0" borderId="0" xfId="0" applyFont="1">
      <alignment vertical="center"/>
    </xf>
    <xf numFmtId="0" fontId="34" fillId="0" borderId="84" xfId="0" applyFont="1" applyBorder="1" applyAlignment="1">
      <alignment horizontal="center" vertical="center"/>
    </xf>
    <xf numFmtId="0" fontId="32" fillId="0" borderId="85" xfId="0" applyFont="1" applyBorder="1">
      <alignment vertical="center"/>
    </xf>
    <xf numFmtId="0" fontId="32" fillId="0" borderId="85" xfId="0" applyFont="1" applyBorder="1" applyAlignment="1">
      <alignment vertical="center" shrinkToFit="1"/>
    </xf>
    <xf numFmtId="49" fontId="34" fillId="0" borderId="85" xfId="0" applyNumberFormat="1" applyFont="1" applyBorder="1" applyAlignment="1">
      <alignment vertical="center" shrinkToFit="1"/>
    </xf>
    <xf numFmtId="0" fontId="0" fillId="0" borderId="113" xfId="0" applyBorder="1" applyAlignment="1">
      <alignment vertical="center" shrinkToFit="1"/>
    </xf>
    <xf numFmtId="0" fontId="32" fillId="0" borderId="85" xfId="0" applyFont="1" applyBorder="1" applyAlignment="1">
      <alignment horizontal="center" vertical="center"/>
    </xf>
    <xf numFmtId="0" fontId="32" fillId="0" borderId="88" xfId="0" applyFont="1" applyBorder="1" applyAlignment="1">
      <alignment horizontal="center" vertical="center"/>
    </xf>
    <xf numFmtId="0" fontId="34" fillId="0" borderId="114" xfId="0" applyFont="1" applyBorder="1" applyAlignment="1">
      <alignment horizontal="center" vertical="center"/>
    </xf>
    <xf numFmtId="0" fontId="32" fillId="0" borderId="115" xfId="0" applyFont="1" applyBorder="1">
      <alignment vertical="center"/>
    </xf>
    <xf numFmtId="0" fontId="32" fillId="0" borderId="115" xfId="0" applyFont="1" applyBorder="1" applyAlignment="1">
      <alignment vertical="center" shrinkToFit="1"/>
    </xf>
    <xf numFmtId="0" fontId="0" fillId="0" borderId="115" xfId="0" applyBorder="1" applyAlignment="1">
      <alignment vertical="center" shrinkToFit="1"/>
    </xf>
    <xf numFmtId="49" fontId="34" fillId="0" borderId="115" xfId="0" applyNumberFormat="1" applyFont="1" applyBorder="1" applyAlignment="1">
      <alignment vertical="center" shrinkToFit="1"/>
    </xf>
    <xf numFmtId="0" fontId="0" fillId="0" borderId="116" xfId="0" applyBorder="1" applyAlignment="1">
      <alignment vertical="center" shrinkToFit="1"/>
    </xf>
    <xf numFmtId="0" fontId="32" fillId="0" borderId="115" xfId="0" applyFont="1" applyBorder="1" applyAlignment="1">
      <alignment horizontal="center" vertical="center"/>
    </xf>
    <xf numFmtId="0" fontId="32" fillId="0" borderId="117" xfId="0" applyFont="1" applyBorder="1" applyAlignment="1">
      <alignment horizontal="center" vertical="center"/>
    </xf>
    <xf numFmtId="0" fontId="32" fillId="0" borderId="116" xfId="0" applyFont="1" applyBorder="1">
      <alignment vertical="center"/>
    </xf>
    <xf numFmtId="0" fontId="34" fillId="0" borderId="118" xfId="0" applyFont="1" applyBorder="1" applyAlignment="1">
      <alignment horizontal="center" vertical="center"/>
    </xf>
    <xf numFmtId="0" fontId="32" fillId="0" borderId="119" xfId="0" applyFont="1" applyBorder="1">
      <alignment vertical="center"/>
    </xf>
    <xf numFmtId="0" fontId="32" fillId="0" borderId="119" xfId="0" applyFont="1" applyBorder="1" applyAlignment="1">
      <alignment horizontal="center" vertical="center"/>
    </xf>
    <xf numFmtId="0" fontId="32" fillId="0" borderId="120" xfId="0" applyFont="1" applyBorder="1">
      <alignment vertical="center"/>
    </xf>
    <xf numFmtId="0" fontId="32" fillId="0" borderId="119" xfId="0" applyFont="1" applyBorder="1" applyAlignment="1">
      <alignment vertical="center" shrinkToFit="1"/>
    </xf>
    <xf numFmtId="0" fontId="32" fillId="0" borderId="121" xfId="0" applyFont="1" applyBorder="1" applyAlignment="1">
      <alignment horizontal="center" vertical="center"/>
    </xf>
    <xf numFmtId="0" fontId="35" fillId="0" borderId="0" xfId="0" applyFont="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32" fillId="0" borderId="0" xfId="0" applyFont="1" applyAlignment="1">
      <alignment horizontal="center" vertical="center"/>
    </xf>
    <xf numFmtId="0" fontId="32" fillId="2" borderId="126" xfId="0" applyFont="1" applyFill="1" applyBorder="1" applyAlignment="1">
      <alignment horizontal="center" vertical="center" shrinkToFit="1"/>
    </xf>
    <xf numFmtId="0" fontId="32" fillId="0" borderId="0" xfId="0" applyFont="1" applyAlignment="1">
      <alignment horizontal="left" vertical="center"/>
    </xf>
    <xf numFmtId="0" fontId="34" fillId="6" borderId="71" xfId="0" applyFont="1" applyFill="1" applyBorder="1" applyAlignment="1">
      <alignment horizontal="center" vertical="center"/>
    </xf>
    <xf numFmtId="0" fontId="35" fillId="0" borderId="0" xfId="0" applyFont="1" applyAlignment="1">
      <alignment horizontal="center" vertical="center"/>
    </xf>
    <xf numFmtId="0" fontId="32" fillId="0" borderId="0" xfId="0" applyFont="1" applyAlignment="1">
      <alignment horizontal="left" vertical="center" indent="1" shrinkToFit="1"/>
    </xf>
    <xf numFmtId="0" fontId="5" fillId="0" borderId="0" xfId="0" applyFont="1" applyAlignment="1">
      <alignment horizontal="center" vertical="center" shrinkToFit="1"/>
    </xf>
    <xf numFmtId="0" fontId="32" fillId="0" borderId="0" xfId="0" applyFont="1" applyAlignment="1">
      <alignment vertical="center" shrinkToFit="1"/>
    </xf>
    <xf numFmtId="0" fontId="35" fillId="0" borderId="0" xfId="0" applyFont="1" applyAlignment="1">
      <alignment horizontal="left" vertical="center"/>
    </xf>
    <xf numFmtId="0" fontId="35" fillId="0" borderId="0" xfId="0" applyFont="1">
      <alignment vertical="center"/>
    </xf>
    <xf numFmtId="0" fontId="37" fillId="0" borderId="139" xfId="0" applyFont="1" applyBorder="1">
      <alignment vertical="center"/>
    </xf>
    <xf numFmtId="0" fontId="37" fillId="0" borderId="140" xfId="0" applyFont="1" applyBorder="1">
      <alignment vertical="center"/>
    </xf>
    <xf numFmtId="0" fontId="37" fillId="0" borderId="141" xfId="0" applyFont="1" applyBorder="1">
      <alignment vertical="center"/>
    </xf>
    <xf numFmtId="0" fontId="37" fillId="0" borderId="0" xfId="0" applyFont="1">
      <alignment vertical="center"/>
    </xf>
    <xf numFmtId="0" fontId="34" fillId="6" borderId="9" xfId="0" applyFont="1" applyFill="1" applyBorder="1" applyAlignment="1">
      <alignment horizontal="center" vertical="center"/>
    </xf>
    <xf numFmtId="0" fontId="34" fillId="6" borderId="20" xfId="0" applyFont="1" applyFill="1" applyBorder="1" applyAlignment="1">
      <alignment horizontal="center" vertical="center"/>
    </xf>
    <xf numFmtId="0" fontId="5" fillId="6" borderId="24" xfId="1" applyFont="1" applyFill="1" applyBorder="1" applyAlignment="1">
      <alignment horizontal="center" vertical="center"/>
    </xf>
    <xf numFmtId="0" fontId="6" fillId="6" borderId="24" xfId="1" applyFont="1" applyFill="1" applyBorder="1" applyAlignment="1">
      <alignment horizontal="center" vertical="center" shrinkToFit="1"/>
    </xf>
    <xf numFmtId="0" fontId="34" fillId="6" borderId="14" xfId="0" applyFont="1" applyFill="1" applyBorder="1" applyAlignment="1">
      <alignment horizontal="center" vertical="center"/>
    </xf>
    <xf numFmtId="0" fontId="32" fillId="5" borderId="69" xfId="0" applyFont="1" applyFill="1" applyBorder="1">
      <alignment vertical="center"/>
    </xf>
    <xf numFmtId="0" fontId="5" fillId="5" borderId="69" xfId="0" applyFont="1" applyFill="1" applyBorder="1">
      <alignment vertical="center"/>
    </xf>
    <xf numFmtId="0" fontId="5" fillId="5" borderId="72" xfId="0" applyFont="1" applyFill="1" applyBorder="1">
      <alignment vertical="center"/>
    </xf>
    <xf numFmtId="0" fontId="34" fillId="6" borderId="7" xfId="0" applyFont="1" applyFill="1" applyBorder="1" applyAlignment="1">
      <alignment vertical="center" shrinkToFit="1"/>
    </xf>
    <xf numFmtId="0" fontId="34" fillId="6" borderId="35" xfId="0" applyFont="1" applyFill="1" applyBorder="1" applyAlignment="1">
      <alignment vertical="center" shrinkToFit="1"/>
    </xf>
    <xf numFmtId="0" fontId="34" fillId="0" borderId="0" xfId="0" applyFont="1" applyAlignment="1">
      <alignment horizontal="center" vertical="center" shrinkToFit="1"/>
    </xf>
    <xf numFmtId="0" fontId="6" fillId="3" borderId="135" xfId="1" applyFont="1" applyFill="1" applyBorder="1" applyAlignment="1">
      <alignment horizontal="center" vertical="center" shrinkToFit="1"/>
    </xf>
    <xf numFmtId="0" fontId="41" fillId="0" borderId="140" xfId="0" applyFont="1" applyBorder="1" applyAlignment="1">
      <alignment horizontal="center" vertical="center" shrinkToFit="1"/>
    </xf>
    <xf numFmtId="0" fontId="41" fillId="0" borderId="141" xfId="0" applyFont="1" applyBorder="1" applyAlignment="1">
      <alignment horizontal="center" vertical="center" shrinkToFit="1"/>
    </xf>
    <xf numFmtId="0" fontId="6" fillId="7" borderId="135" xfId="1" applyFont="1" applyFill="1" applyBorder="1" applyAlignment="1">
      <alignment horizontal="center" vertical="center" shrinkToFit="1"/>
    </xf>
    <xf numFmtId="0" fontId="6" fillId="6" borderId="135" xfId="1" applyFont="1" applyFill="1" applyBorder="1" applyAlignment="1">
      <alignment horizontal="center" vertical="center" shrinkToFit="1"/>
    </xf>
    <xf numFmtId="0" fontId="37" fillId="0" borderId="143" xfId="0" applyFont="1" applyBorder="1" applyAlignment="1">
      <alignment horizontal="center" vertical="center"/>
    </xf>
    <xf numFmtId="0" fontId="37" fillId="0" borderId="149" xfId="0" applyFont="1" applyBorder="1" applyAlignment="1">
      <alignment horizontal="center" vertical="center"/>
    </xf>
    <xf numFmtId="0" fontId="6" fillId="6" borderId="112" xfId="1" applyFont="1" applyFill="1" applyBorder="1" applyAlignment="1">
      <alignment horizontal="center" vertical="center" shrinkToFit="1"/>
    </xf>
    <xf numFmtId="0" fontId="37" fillId="0" borderId="177" xfId="0" applyFont="1" applyBorder="1" applyAlignment="1">
      <alignment horizontal="center" vertical="center"/>
    </xf>
    <xf numFmtId="0" fontId="35" fillId="0" borderId="0" xfId="0" applyFont="1" applyAlignment="1">
      <alignment vertical="center" shrinkToFit="1"/>
    </xf>
    <xf numFmtId="0" fontId="37" fillId="0" borderId="180" xfId="0" applyFont="1" applyBorder="1" applyAlignment="1">
      <alignment horizontal="center" vertical="center"/>
    </xf>
    <xf numFmtId="0" fontId="34" fillId="6" borderId="33" xfId="0" applyFont="1" applyFill="1" applyBorder="1" applyAlignment="1">
      <alignment horizontal="center" vertical="center"/>
    </xf>
    <xf numFmtId="0" fontId="33" fillId="0" borderId="0" xfId="0" applyFont="1">
      <alignment vertical="center"/>
    </xf>
    <xf numFmtId="0" fontId="33" fillId="0" borderId="0" xfId="0" applyFont="1" applyAlignment="1">
      <alignment horizontal="center" vertical="center"/>
    </xf>
    <xf numFmtId="0" fontId="34" fillId="0" borderId="0" xfId="0" applyFont="1" applyAlignment="1">
      <alignment horizontal="left" vertical="center" indent="1" shrinkToFit="1"/>
    </xf>
    <xf numFmtId="0" fontId="32" fillId="0" borderId="195" xfId="0" applyFont="1" applyBorder="1" applyAlignment="1">
      <alignment horizontal="center" vertical="center"/>
    </xf>
    <xf numFmtId="0" fontId="32" fillId="0" borderId="195" xfId="0" applyFont="1" applyBorder="1" applyAlignment="1">
      <alignment horizontal="center" vertical="center" wrapText="1"/>
    </xf>
    <xf numFmtId="0" fontId="32" fillId="0" borderId="195" xfId="0" applyFont="1" applyBorder="1">
      <alignment vertical="center"/>
    </xf>
    <xf numFmtId="0" fontId="32" fillId="0" borderId="0" xfId="0" applyFont="1" applyAlignment="1">
      <alignment horizontal="center" vertical="center" wrapText="1"/>
    </xf>
    <xf numFmtId="0" fontId="51" fillId="0" borderId="0" xfId="4" applyFont="1" applyAlignment="1">
      <alignment horizontal="left" vertical="top"/>
    </xf>
    <xf numFmtId="0" fontId="52" fillId="0" borderId="0" xfId="4" applyFont="1" applyAlignment="1">
      <alignment horizontal="left" vertical="top"/>
    </xf>
    <xf numFmtId="0" fontId="52" fillId="0" borderId="0" xfId="4" applyFont="1" applyAlignment="1">
      <alignment horizontal="right" vertical="top"/>
    </xf>
    <xf numFmtId="0" fontId="53" fillId="0" borderId="0" xfId="4" applyFont="1" applyAlignment="1">
      <alignment horizontal="right" vertical="top"/>
    </xf>
    <xf numFmtId="0" fontId="52" fillId="0" borderId="0" xfId="4" applyFont="1" applyAlignment="1">
      <alignment horizontal="left" vertical="center"/>
    </xf>
    <xf numFmtId="0" fontId="63" fillId="0" borderId="0" xfId="4" applyFont="1" applyAlignment="1">
      <alignment horizontal="left" vertical="top"/>
    </xf>
    <xf numFmtId="0" fontId="56" fillId="8" borderId="172" xfId="4" applyFont="1" applyFill="1" applyBorder="1" applyAlignment="1">
      <alignment horizontal="right" vertical="center"/>
    </xf>
    <xf numFmtId="0" fontId="23" fillId="0" borderId="0" xfId="5">
      <alignment vertical="center"/>
    </xf>
    <xf numFmtId="0" fontId="78" fillId="0" borderId="0" xfId="5" applyFont="1" applyAlignment="1">
      <alignment horizontal="right" vertical="center"/>
    </xf>
    <xf numFmtId="0" fontId="80" fillId="0" borderId="0" xfId="5" applyFont="1">
      <alignment vertical="center"/>
    </xf>
    <xf numFmtId="0" fontId="82" fillId="10" borderId="224" xfId="5" applyFont="1" applyFill="1" applyBorder="1" applyAlignment="1">
      <alignment horizontal="justify" vertical="center" wrapText="1"/>
    </xf>
    <xf numFmtId="179" fontId="81" fillId="0" borderId="225" xfId="5" applyNumberFormat="1" applyFont="1" applyBorder="1" applyAlignment="1">
      <alignment horizontal="center" vertical="center" wrapText="1"/>
    </xf>
    <xf numFmtId="0" fontId="83" fillId="10" borderId="226" xfId="5" applyFont="1" applyFill="1" applyBorder="1" applyAlignment="1">
      <alignment horizontal="justify" vertical="center" wrapText="1"/>
    </xf>
    <xf numFmtId="49" fontId="81" fillId="0" borderId="224" xfId="5" applyNumberFormat="1" applyFont="1" applyBorder="1" applyAlignment="1">
      <alignment horizontal="center" vertical="center" wrapText="1"/>
    </xf>
    <xf numFmtId="0" fontId="82" fillId="10" borderId="227" xfId="5" applyFont="1" applyFill="1" applyBorder="1" applyAlignment="1">
      <alignment horizontal="justify" vertical="center" wrapText="1"/>
    </xf>
    <xf numFmtId="0" fontId="81" fillId="0" borderId="228" xfId="5" applyFont="1" applyBorder="1" applyAlignment="1">
      <alignment horizontal="center" vertical="center" wrapText="1"/>
    </xf>
    <xf numFmtId="0" fontId="82" fillId="10" borderId="229" xfId="5" applyFont="1" applyFill="1" applyBorder="1" applyAlignment="1">
      <alignment vertical="center" wrapText="1"/>
    </xf>
    <xf numFmtId="0" fontId="81" fillId="0" borderId="230" xfId="5" applyFont="1" applyBorder="1" applyAlignment="1">
      <alignment horizontal="center" vertical="center" wrapText="1"/>
    </xf>
    <xf numFmtId="0" fontId="84" fillId="0" borderId="0" xfId="5" applyFont="1" applyAlignment="1">
      <alignment vertical="center" wrapText="1"/>
    </xf>
    <xf numFmtId="0" fontId="85" fillId="0" borderId="0" xfId="5" applyFont="1">
      <alignment vertical="center"/>
    </xf>
    <xf numFmtId="0" fontId="51" fillId="0" borderId="0" xfId="5" applyFont="1">
      <alignment vertical="center"/>
    </xf>
    <xf numFmtId="0" fontId="82" fillId="10" borderId="233" xfId="5" applyFont="1" applyFill="1" applyBorder="1" applyAlignment="1">
      <alignment horizontal="justify" vertical="center" wrapText="1"/>
    </xf>
    <xf numFmtId="0" fontId="81" fillId="0" borderId="234" xfId="5" applyFont="1" applyBorder="1" applyAlignment="1">
      <alignment vertical="center" wrapText="1"/>
    </xf>
    <xf numFmtId="0" fontId="82" fillId="10" borderId="234" xfId="5" applyFont="1" applyFill="1" applyBorder="1" applyAlignment="1">
      <alignment horizontal="justify" vertical="center" wrapText="1"/>
    </xf>
    <xf numFmtId="0" fontId="81" fillId="0" borderId="235" xfId="5" applyFont="1" applyBorder="1" applyAlignment="1">
      <alignment vertical="center" wrapText="1"/>
    </xf>
    <xf numFmtId="0" fontId="86" fillId="0" borderId="226" xfId="5" applyFont="1" applyBorder="1" applyAlignment="1">
      <alignment horizontal="justify" vertical="center" wrapText="1"/>
    </xf>
    <xf numFmtId="0" fontId="86" fillId="0" borderId="238" xfId="5" applyFont="1" applyBorder="1" applyAlignment="1">
      <alignment vertical="center" wrapText="1"/>
    </xf>
    <xf numFmtId="0" fontId="51" fillId="0" borderId="239" xfId="5" applyFont="1" applyBorder="1">
      <alignment vertical="center"/>
    </xf>
    <xf numFmtId="0" fontId="51" fillId="0" borderId="240" xfId="5" applyFont="1" applyBorder="1">
      <alignment vertical="center"/>
    </xf>
    <xf numFmtId="0" fontId="51" fillId="0" borderId="241" xfId="5" applyFont="1" applyBorder="1">
      <alignment vertical="center"/>
    </xf>
    <xf numFmtId="0" fontId="51" fillId="0" borderId="243" xfId="5" applyFont="1" applyBorder="1">
      <alignment vertical="center"/>
    </xf>
    <xf numFmtId="0" fontId="51" fillId="0" borderId="214" xfId="5" applyFont="1" applyBorder="1">
      <alignment vertical="center"/>
    </xf>
    <xf numFmtId="0" fontId="51" fillId="0" borderId="244" xfId="5" applyFont="1" applyBorder="1">
      <alignment vertical="center"/>
    </xf>
    <xf numFmtId="0" fontId="51" fillId="0" borderId="196" xfId="5" applyFont="1" applyBorder="1">
      <alignment vertical="center"/>
    </xf>
    <xf numFmtId="0" fontId="51" fillId="0" borderId="245" xfId="5" applyFont="1" applyBorder="1">
      <alignment vertical="center"/>
    </xf>
    <xf numFmtId="0" fontId="78" fillId="0" borderId="0" xfId="5" applyFont="1">
      <alignment vertical="center"/>
    </xf>
    <xf numFmtId="0" fontId="81" fillId="0" borderId="0" xfId="5" applyFont="1">
      <alignment vertical="center"/>
    </xf>
    <xf numFmtId="0" fontId="81" fillId="0" borderId="0" xfId="5" applyFont="1" applyAlignment="1">
      <alignment horizontal="center" vertical="center"/>
    </xf>
    <xf numFmtId="0" fontId="89" fillId="0" borderId="0" xfId="5" applyFont="1">
      <alignment vertical="center"/>
    </xf>
    <xf numFmtId="0" fontId="91" fillId="10" borderId="224" xfId="5" applyFont="1" applyFill="1" applyBorder="1" applyAlignment="1">
      <alignment horizontal="justify" vertical="center" wrapText="1"/>
    </xf>
    <xf numFmtId="0" fontId="91" fillId="10" borderId="242" xfId="5" applyFont="1" applyFill="1" applyBorder="1" applyAlignment="1">
      <alignment horizontal="justify" vertical="top" wrapText="1"/>
    </xf>
    <xf numFmtId="0" fontId="35" fillId="0" borderId="227" xfId="5" applyFont="1" applyBorder="1" applyAlignment="1">
      <alignment horizontal="justify" vertical="center" wrapText="1"/>
    </xf>
    <xf numFmtId="0" fontId="91" fillId="10" borderId="253" xfId="5" applyFont="1" applyFill="1" applyBorder="1" applyAlignment="1">
      <alignment horizontal="justify" vertical="top" wrapText="1"/>
    </xf>
    <xf numFmtId="0" fontId="91" fillId="10" borderId="227" xfId="5" applyFont="1" applyFill="1" applyBorder="1" applyAlignment="1">
      <alignment horizontal="justify" vertical="center" wrapText="1"/>
    </xf>
    <xf numFmtId="0" fontId="35" fillId="0" borderId="228" xfId="5" applyFont="1" applyBorder="1" applyAlignment="1">
      <alignment horizontal="justify" vertical="center" wrapText="1"/>
    </xf>
    <xf numFmtId="0" fontId="91" fillId="10" borderId="253" xfId="5" applyFont="1" applyFill="1" applyBorder="1" applyAlignment="1">
      <alignment horizontal="justify" vertical="center" wrapText="1"/>
    </xf>
    <xf numFmtId="0" fontId="91" fillId="10" borderId="229" xfId="5" applyFont="1" applyFill="1" applyBorder="1" applyAlignment="1">
      <alignment horizontal="justify" vertical="center" wrapText="1"/>
    </xf>
    <xf numFmtId="0" fontId="92" fillId="0" borderId="0" xfId="5" applyFont="1">
      <alignment vertical="center"/>
    </xf>
    <xf numFmtId="0" fontId="93" fillId="0" borderId="0" xfId="5" applyFont="1">
      <alignment vertical="center"/>
    </xf>
    <xf numFmtId="0" fontId="32" fillId="0" borderId="0" xfId="5" applyFont="1">
      <alignment vertical="center"/>
    </xf>
    <xf numFmtId="0" fontId="91" fillId="10" borderId="226" xfId="5" applyFont="1" applyFill="1" applyBorder="1" applyAlignment="1">
      <alignment horizontal="center" vertical="center" wrapText="1"/>
    </xf>
    <xf numFmtId="0" fontId="91" fillId="10" borderId="242" xfId="5" applyFont="1" applyFill="1" applyBorder="1" applyAlignment="1">
      <alignment horizontal="center" vertical="center" wrapText="1"/>
    </xf>
    <xf numFmtId="0" fontId="91" fillId="0" borderId="254" xfId="5" applyFont="1" applyBorder="1" applyAlignment="1">
      <alignment horizontal="justify" vertical="center" wrapText="1"/>
    </xf>
    <xf numFmtId="0" fontId="91" fillId="0" borderId="255" xfId="5" applyFont="1" applyBorder="1" applyAlignment="1">
      <alignment horizontal="justify" vertical="center" wrapText="1"/>
    </xf>
    <xf numFmtId="0" fontId="23" fillId="0" borderId="256" xfId="5" applyBorder="1">
      <alignment vertical="center"/>
    </xf>
    <xf numFmtId="0" fontId="91" fillId="0" borderId="257" xfId="5" applyFont="1" applyBorder="1" applyAlignment="1">
      <alignment horizontal="justify" vertical="center" wrapText="1"/>
    </xf>
    <xf numFmtId="0" fontId="91" fillId="0" borderId="149" xfId="5" applyFont="1" applyBorder="1" applyAlignment="1">
      <alignment horizontal="justify" vertical="center" wrapText="1"/>
    </xf>
    <xf numFmtId="0" fontId="23" fillId="0" borderId="258" xfId="5" applyBorder="1">
      <alignment vertical="center"/>
    </xf>
    <xf numFmtId="0" fontId="23" fillId="10" borderId="242" xfId="5" applyFill="1" applyBorder="1" applyAlignment="1">
      <alignment vertical="center" wrapText="1"/>
    </xf>
    <xf numFmtId="0" fontId="23" fillId="10" borderId="253" xfId="5" applyFill="1" applyBorder="1" applyAlignment="1">
      <alignment vertical="center" wrapText="1"/>
    </xf>
    <xf numFmtId="0" fontId="91" fillId="0" borderId="259" xfId="5" applyFont="1" applyBorder="1" applyAlignment="1">
      <alignment horizontal="justify" vertical="center" wrapText="1"/>
    </xf>
    <xf numFmtId="0" fontId="91" fillId="0" borderId="260" xfId="5" applyFont="1" applyBorder="1" applyAlignment="1">
      <alignment horizontal="justify" vertical="center" wrapText="1"/>
    </xf>
    <xf numFmtId="0" fontId="23" fillId="0" borderId="261" xfId="5" applyBorder="1">
      <alignment vertical="center"/>
    </xf>
    <xf numFmtId="0" fontId="35" fillId="0" borderId="0" xfId="5" applyFont="1" applyAlignment="1">
      <alignment horizontal="center" vertical="center"/>
    </xf>
    <xf numFmtId="0" fontId="40" fillId="0" borderId="0" xfId="5" applyFont="1" applyAlignment="1">
      <alignment horizontal="center" vertical="center"/>
    </xf>
    <xf numFmtId="0" fontId="40" fillId="0" borderId="0" xfId="5" applyFont="1">
      <alignment vertical="center"/>
    </xf>
    <xf numFmtId="0" fontId="35" fillId="10" borderId="262" xfId="5" applyFont="1" applyFill="1" applyBorder="1" applyAlignment="1">
      <alignment vertical="center" wrapText="1"/>
    </xf>
    <xf numFmtId="0" fontId="35" fillId="10" borderId="263" xfId="5" applyFont="1" applyFill="1" applyBorder="1" applyAlignment="1">
      <alignment horizontal="justify" vertical="center" wrapText="1"/>
    </xf>
    <xf numFmtId="0" fontId="94" fillId="0" borderId="262" xfId="5" applyFont="1" applyBorder="1" applyAlignment="1">
      <alignment vertical="center" wrapText="1"/>
    </xf>
    <xf numFmtId="0" fontId="94" fillId="0" borderId="227" xfId="5" applyFont="1" applyBorder="1" applyAlignment="1">
      <alignment horizontal="justify" vertical="center" wrapText="1"/>
    </xf>
    <xf numFmtId="0" fontId="35" fillId="10" borderId="251" xfId="5" applyFont="1" applyFill="1" applyBorder="1" applyAlignment="1">
      <alignment vertical="center" wrapText="1"/>
    </xf>
    <xf numFmtId="0" fontId="35" fillId="10" borderId="264" xfId="5" applyFont="1" applyFill="1" applyBorder="1" applyAlignment="1">
      <alignment vertical="center" wrapText="1"/>
    </xf>
    <xf numFmtId="0" fontId="35" fillId="10" borderId="227" xfId="5" applyFont="1" applyFill="1" applyBorder="1" applyAlignment="1">
      <alignment vertical="center" wrapText="1"/>
    </xf>
    <xf numFmtId="0" fontId="35" fillId="0" borderId="251" xfId="5" applyFont="1" applyBorder="1" applyAlignment="1">
      <alignment vertical="center" wrapText="1"/>
    </xf>
    <xf numFmtId="0" fontId="94" fillId="0" borderId="264" xfId="5" applyFont="1" applyBorder="1" applyAlignment="1">
      <alignment vertical="center" wrapText="1"/>
    </xf>
    <xf numFmtId="0" fontId="94" fillId="0" borderId="227" xfId="5" applyFont="1" applyBorder="1" applyAlignment="1">
      <alignment vertical="center" wrapText="1"/>
    </xf>
    <xf numFmtId="0" fontId="35" fillId="0" borderId="262" xfId="5" applyFont="1" applyBorder="1" applyAlignment="1">
      <alignment vertical="center" wrapText="1"/>
    </xf>
    <xf numFmtId="0" fontId="35" fillId="0" borderId="265" xfId="5" applyFont="1" applyBorder="1" applyAlignment="1">
      <alignment vertical="center" wrapText="1"/>
    </xf>
    <xf numFmtId="0" fontId="35" fillId="0" borderId="263" xfId="5" applyFont="1" applyBorder="1" applyAlignment="1">
      <alignment vertical="center" wrapText="1"/>
    </xf>
    <xf numFmtId="0" fontId="95" fillId="0" borderId="0" xfId="6" applyFont="1" applyAlignment="1">
      <alignment horizontal="right" vertical="center"/>
    </xf>
    <xf numFmtId="0" fontId="23" fillId="0" borderId="0" xfId="6">
      <alignment vertical="center"/>
    </xf>
    <xf numFmtId="0" fontId="91" fillId="10" borderId="242" xfId="6" applyFont="1" applyFill="1" applyBorder="1" applyAlignment="1">
      <alignment horizontal="justify" vertical="top" wrapText="1"/>
    </xf>
    <xf numFmtId="0" fontId="35" fillId="0" borderId="227" xfId="6" applyFont="1" applyBorder="1" applyAlignment="1">
      <alignment horizontal="justify" vertical="center" wrapText="1"/>
    </xf>
    <xf numFmtId="0" fontId="91" fillId="10" borderId="253" xfId="6" applyFont="1" applyFill="1" applyBorder="1" applyAlignment="1">
      <alignment horizontal="justify" vertical="top" wrapText="1"/>
    </xf>
    <xf numFmtId="0" fontId="91" fillId="10" borderId="253" xfId="6" applyFont="1" applyFill="1" applyBorder="1" applyAlignment="1">
      <alignment horizontal="justify" vertical="center" wrapText="1"/>
    </xf>
    <xf numFmtId="0" fontId="91" fillId="10" borderId="229" xfId="6" applyFont="1" applyFill="1" applyBorder="1" applyAlignment="1">
      <alignment horizontal="justify" vertical="center" wrapText="1"/>
    </xf>
    <xf numFmtId="0" fontId="40" fillId="0" borderId="0" xfId="6" applyFont="1">
      <alignment vertical="center"/>
    </xf>
    <xf numFmtId="0" fontId="32" fillId="0" borderId="0" xfId="6" applyFont="1">
      <alignment vertical="center"/>
    </xf>
    <xf numFmtId="0" fontId="92" fillId="0" borderId="0" xfId="6" applyFont="1">
      <alignment vertical="center"/>
    </xf>
    <xf numFmtId="0" fontId="91" fillId="10" borderId="226" xfId="6" applyFont="1" applyFill="1" applyBorder="1" applyAlignment="1">
      <alignment horizontal="justify" vertical="center" wrapText="1"/>
    </xf>
    <xf numFmtId="0" fontId="91" fillId="10" borderId="228" xfId="6" applyFont="1" applyFill="1" applyBorder="1" applyAlignment="1">
      <alignment horizontal="center" vertical="center" wrapText="1"/>
    </xf>
    <xf numFmtId="0" fontId="91" fillId="10" borderId="227" xfId="6" applyFont="1" applyFill="1" applyBorder="1" applyAlignment="1">
      <alignment horizontal="center" vertical="center" wrapText="1"/>
    </xf>
    <xf numFmtId="0" fontId="35" fillId="0" borderId="227" xfId="6" applyFont="1" applyBorder="1" applyAlignment="1">
      <alignment horizontal="center" vertical="center" wrapText="1"/>
    </xf>
    <xf numFmtId="0" fontId="35" fillId="0" borderId="228" xfId="6" applyFont="1" applyBorder="1" applyAlignment="1">
      <alignment horizontal="center" vertical="center" wrapText="1"/>
    </xf>
    <xf numFmtId="0" fontId="84" fillId="0" borderId="0" xfId="6" applyFont="1" applyAlignment="1">
      <alignment vertical="center" wrapText="1"/>
    </xf>
    <xf numFmtId="0" fontId="35" fillId="0" borderId="0" xfId="6" applyFont="1" applyAlignment="1">
      <alignment horizontal="center" vertical="center"/>
    </xf>
    <xf numFmtId="0" fontId="95" fillId="0" borderId="0" xfId="6" applyFont="1">
      <alignment vertical="center"/>
    </xf>
    <xf numFmtId="0" fontId="35" fillId="10" borderId="251" xfId="6" applyFont="1" applyFill="1" applyBorder="1" applyAlignment="1">
      <alignment vertical="center" wrapText="1"/>
    </xf>
    <xf numFmtId="0" fontId="35" fillId="10" borderId="264" xfId="6" applyFont="1" applyFill="1" applyBorder="1" applyAlignment="1">
      <alignment vertical="center" wrapText="1"/>
    </xf>
    <xf numFmtId="0" fontId="35" fillId="0" borderId="251" xfId="6" applyFont="1" applyBorder="1" applyAlignment="1">
      <alignment vertical="center" wrapText="1"/>
    </xf>
    <xf numFmtId="0" fontId="94" fillId="0" borderId="264" xfId="6" applyFont="1" applyBorder="1" applyAlignment="1">
      <alignment vertical="center" wrapText="1"/>
    </xf>
    <xf numFmtId="0" fontId="32" fillId="6" borderId="0" xfId="4" applyFont="1" applyFill="1" applyAlignment="1">
      <alignment vertical="center"/>
    </xf>
    <xf numFmtId="0" fontId="35" fillId="6" borderId="0" xfId="4" applyFont="1" applyFill="1" applyAlignment="1">
      <alignment vertical="center"/>
    </xf>
    <xf numFmtId="0" fontId="99" fillId="6" borderId="0" xfId="4" applyFont="1" applyFill="1" applyAlignment="1">
      <alignment vertical="center"/>
    </xf>
    <xf numFmtId="0" fontId="100" fillId="6" borderId="0" xfId="4" applyFont="1" applyFill="1" applyAlignment="1">
      <alignment vertical="center"/>
    </xf>
    <xf numFmtId="0" fontId="101" fillId="6" borderId="0" xfId="4" applyFont="1" applyFill="1" applyAlignment="1">
      <alignment vertical="center"/>
    </xf>
    <xf numFmtId="0" fontId="32" fillId="6" borderId="0" xfId="4" applyFont="1" applyFill="1" applyAlignment="1">
      <alignment horizontal="right" vertical="center"/>
    </xf>
    <xf numFmtId="0" fontId="32" fillId="6" borderId="264" xfId="4" applyFont="1" applyFill="1" applyBorder="1" applyAlignment="1">
      <alignment vertical="center"/>
    </xf>
    <xf numFmtId="0" fontId="32" fillId="12" borderId="264" xfId="4" applyFont="1" applyFill="1" applyBorder="1" applyAlignment="1">
      <alignment vertical="center"/>
    </xf>
    <xf numFmtId="0" fontId="32" fillId="6" borderId="57" xfId="4" applyFont="1" applyFill="1" applyBorder="1" applyAlignment="1">
      <alignment vertical="center"/>
    </xf>
    <xf numFmtId="0" fontId="32" fillId="6" borderId="57" xfId="4" applyFont="1" applyFill="1" applyBorder="1" applyAlignment="1">
      <alignment horizontal="right" vertical="center"/>
    </xf>
    <xf numFmtId="0" fontId="32" fillId="6" borderId="41" xfId="4" applyFont="1" applyFill="1" applyBorder="1" applyAlignment="1">
      <alignment vertical="center"/>
    </xf>
    <xf numFmtId="0" fontId="32" fillId="6" borderId="42" xfId="4" applyFont="1" applyFill="1" applyBorder="1" applyAlignment="1">
      <alignment vertical="center"/>
    </xf>
    <xf numFmtId="0" fontId="32" fillId="6" borderId="43" xfId="4" applyFont="1" applyFill="1" applyBorder="1" applyAlignment="1">
      <alignment vertical="center"/>
    </xf>
    <xf numFmtId="0" fontId="32" fillId="6" borderId="47" xfId="4" applyFont="1" applyFill="1" applyBorder="1" applyAlignment="1">
      <alignment vertical="center"/>
    </xf>
    <xf numFmtId="0" fontId="32" fillId="6" borderId="48" xfId="4" applyFont="1" applyFill="1" applyBorder="1" applyAlignment="1">
      <alignment vertical="center"/>
    </xf>
    <xf numFmtId="0" fontId="102" fillId="6" borderId="0" xfId="4" applyFont="1" applyFill="1" applyAlignment="1">
      <alignment vertical="center"/>
    </xf>
    <xf numFmtId="0" fontId="102" fillId="6" borderId="48" xfId="4" applyFont="1" applyFill="1" applyBorder="1" applyAlignment="1">
      <alignment vertical="center"/>
    </xf>
    <xf numFmtId="0" fontId="102" fillId="6" borderId="0" xfId="4" applyFont="1" applyFill="1" applyAlignment="1">
      <alignment horizontal="right" vertical="center"/>
    </xf>
    <xf numFmtId="0" fontId="32" fillId="6" borderId="56" xfId="4" applyFont="1" applyFill="1" applyBorder="1" applyAlignment="1">
      <alignment vertical="center"/>
    </xf>
    <xf numFmtId="0" fontId="32" fillId="6" borderId="58" xfId="4" applyFont="1" applyFill="1" applyBorder="1" applyAlignment="1">
      <alignment vertical="center"/>
    </xf>
    <xf numFmtId="0" fontId="14" fillId="0" borderId="0" xfId="1" applyFont="1">
      <alignmen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8" fillId="0" borderId="0" xfId="1" applyFont="1" applyAlignment="1">
      <alignment horizontal="left" vertical="center"/>
    </xf>
    <xf numFmtId="0" fontId="17" fillId="0" borderId="0" xfId="1" applyFont="1">
      <alignment vertical="center"/>
    </xf>
    <xf numFmtId="0" fontId="5" fillId="0" borderId="0" xfId="1" applyFont="1" applyAlignment="1">
      <alignment horizontal="center" vertical="center" wrapText="1"/>
    </xf>
    <xf numFmtId="0" fontId="5" fillId="0" borderId="0" xfId="1" applyFont="1" applyAlignment="1">
      <alignment horizontal="left" vertical="center"/>
    </xf>
    <xf numFmtId="0" fontId="11" fillId="0" borderId="2" xfId="1" applyFont="1" applyBorder="1" applyAlignment="1">
      <alignment horizontal="center" vertical="center"/>
    </xf>
    <xf numFmtId="0" fontId="14" fillId="0" borderId="2" xfId="3" applyFont="1" applyBorder="1" applyAlignment="1" applyProtection="1">
      <alignment horizontal="center" vertical="center"/>
      <protection locked="0"/>
    </xf>
    <xf numFmtId="0" fontId="3" fillId="0" borderId="10" xfId="1" applyFont="1" applyBorder="1">
      <alignment vertical="center"/>
    </xf>
    <xf numFmtId="0" fontId="3" fillId="0" borderId="0" xfId="1" applyFont="1" applyAlignment="1">
      <alignment vertical="center" wrapText="1"/>
    </xf>
    <xf numFmtId="0" fontId="3" fillId="0" borderId="0" xfId="1" applyFont="1" applyAlignment="1">
      <alignment horizontal="left" vertical="top"/>
    </xf>
    <xf numFmtId="0" fontId="5" fillId="0" borderId="0" xfId="1" quotePrefix="1" applyFont="1" applyAlignment="1">
      <alignment vertical="top"/>
    </xf>
    <xf numFmtId="0" fontId="3" fillId="0" borderId="0" xfId="1" applyFont="1" applyAlignment="1">
      <alignment horizontal="left" vertical="center"/>
    </xf>
    <xf numFmtId="0" fontId="5" fillId="0" borderId="12" xfId="1" applyFont="1" applyBorder="1" applyAlignment="1">
      <alignment horizontal="center" vertical="center"/>
    </xf>
    <xf numFmtId="49" fontId="6" fillId="0" borderId="12" xfId="1" applyNumberFormat="1" applyFont="1" applyBorder="1" applyAlignment="1">
      <alignment horizontal="center" vertical="center" shrinkToFit="1"/>
    </xf>
    <xf numFmtId="0" fontId="17" fillId="0" borderId="8" xfId="1" applyFont="1" applyBorder="1" applyAlignment="1" applyProtection="1">
      <alignment horizontal="left" vertical="top" shrinkToFit="1"/>
      <protection locked="0"/>
    </xf>
    <xf numFmtId="0" fontId="17" fillId="0" borderId="29" xfId="1" applyFont="1" applyBorder="1" applyAlignment="1" applyProtection="1">
      <alignment vertical="top" shrinkToFit="1"/>
      <protection locked="0"/>
    </xf>
    <xf numFmtId="49" fontId="17" fillId="0" borderId="29" xfId="1" applyNumberFormat="1" applyFont="1" applyBorder="1" applyAlignment="1" applyProtection="1">
      <alignment vertical="top" shrinkToFit="1"/>
      <protection locked="0"/>
    </xf>
    <xf numFmtId="0" fontId="21" fillId="0" borderId="0" xfId="1" applyFont="1">
      <alignment vertical="center"/>
    </xf>
    <xf numFmtId="49" fontId="17" fillId="0" borderId="7" xfId="1" applyNumberFormat="1" applyFont="1" applyBorder="1" applyAlignment="1">
      <alignment horizontal="center" vertical="center" shrinkToFit="1"/>
    </xf>
    <xf numFmtId="49" fontId="21" fillId="0" borderId="0" xfId="1" applyNumberFormat="1" applyFont="1">
      <alignment vertical="center"/>
    </xf>
    <xf numFmtId="0" fontId="17" fillId="0" borderId="31" xfId="1" applyFont="1" applyBorder="1" applyAlignment="1" applyProtection="1">
      <alignment horizontal="center" vertical="center" shrinkToFit="1"/>
      <protection locked="0"/>
    </xf>
    <xf numFmtId="0" fontId="16" fillId="0" borderId="31" xfId="1" applyFont="1" applyBorder="1" applyAlignment="1">
      <alignment horizontal="center" vertical="center" shrinkToFit="1"/>
    </xf>
    <xf numFmtId="49" fontId="16" fillId="0" borderId="35" xfId="1" applyNumberFormat="1" applyFont="1" applyBorder="1" applyAlignment="1">
      <alignment vertical="center" shrinkToFit="1"/>
    </xf>
    <xf numFmtId="49" fontId="16" fillId="0" borderId="36" xfId="1" applyNumberFormat="1" applyFont="1" applyBorder="1" applyAlignment="1">
      <alignment vertical="center" shrinkToFit="1"/>
    </xf>
    <xf numFmtId="0" fontId="16" fillId="0" borderId="0" xfId="1" applyFont="1">
      <alignment vertical="center"/>
    </xf>
    <xf numFmtId="0" fontId="5" fillId="11" borderId="0" xfId="1" applyFont="1" applyFill="1">
      <alignment vertical="center"/>
    </xf>
    <xf numFmtId="0" fontId="11" fillId="11" borderId="0" xfId="1" applyFont="1" applyFill="1" applyAlignment="1">
      <alignment horizontal="right" vertical="center"/>
    </xf>
    <xf numFmtId="0" fontId="3" fillId="0" borderId="37" xfId="1" applyFont="1" applyBorder="1">
      <alignment vertical="center"/>
    </xf>
    <xf numFmtId="0" fontId="5" fillId="0" borderId="37" xfId="1" applyFont="1" applyBorder="1">
      <alignment vertical="center"/>
    </xf>
    <xf numFmtId="0" fontId="3" fillId="0" borderId="7" xfId="1" applyFont="1" applyBorder="1" applyAlignment="1">
      <alignment horizontal="center" vertical="center"/>
    </xf>
    <xf numFmtId="0" fontId="17" fillId="0" borderId="7" xfId="1" applyFont="1" applyBorder="1" applyAlignment="1">
      <alignment horizontal="center" vertical="center" shrinkToFit="1"/>
    </xf>
    <xf numFmtId="49" fontId="17" fillId="0" borderId="7" xfId="1" applyNumberFormat="1" applyFont="1" applyBorder="1" applyAlignment="1">
      <alignment horizontal="center" vertical="center"/>
    </xf>
    <xf numFmtId="0" fontId="17" fillId="0" borderId="7" xfId="1" applyFont="1" applyBorder="1">
      <alignment vertical="center"/>
    </xf>
    <xf numFmtId="0" fontId="17" fillId="0" borderId="7" xfId="1" applyFont="1" applyBorder="1" applyAlignment="1">
      <alignment horizontal="center" vertical="center"/>
    </xf>
    <xf numFmtId="0" fontId="5" fillId="0" borderId="7" xfId="1" applyFont="1" applyBorder="1">
      <alignment vertical="center"/>
    </xf>
    <xf numFmtId="0" fontId="12" fillId="0" borderId="24" xfId="1" applyFont="1" applyBorder="1">
      <alignment vertical="center"/>
    </xf>
    <xf numFmtId="0" fontId="5" fillId="0" borderId="0" xfId="1" applyFont="1" applyAlignment="1">
      <alignment horizontal="center"/>
    </xf>
    <xf numFmtId="0" fontId="17" fillId="0" borderId="0" xfId="3" applyFont="1" applyAlignment="1" applyProtection="1">
      <alignment horizontal="center" vertical="center"/>
      <protection locked="0"/>
    </xf>
    <xf numFmtId="0" fontId="16" fillId="0" borderId="0" xfId="1" applyFont="1" applyAlignment="1">
      <alignment vertical="center" shrinkToFit="1"/>
    </xf>
    <xf numFmtId="0" fontId="17" fillId="0" borderId="18" xfId="3" applyFont="1" applyBorder="1" applyAlignment="1" applyProtection="1">
      <alignment horizontal="center" vertical="center"/>
      <protection locked="0"/>
    </xf>
    <xf numFmtId="49" fontId="16" fillId="0" borderId="0" xfId="1" applyNumberFormat="1" applyFont="1" applyAlignment="1">
      <alignment horizontal="left" vertical="center" shrinkToFit="1"/>
    </xf>
    <xf numFmtId="49" fontId="16" fillId="0" borderId="0" xfId="1" applyNumberFormat="1" applyFont="1" applyAlignment="1">
      <alignment horizontal="right" vertical="center"/>
    </xf>
    <xf numFmtId="49" fontId="16" fillId="0" borderId="0" xfId="1" applyNumberFormat="1" applyFont="1" applyAlignment="1">
      <alignment horizontal="left" vertical="center"/>
    </xf>
    <xf numFmtId="49" fontId="16" fillId="0" borderId="0" xfId="1" applyNumberFormat="1" applyFont="1" applyAlignment="1">
      <alignment vertical="center" wrapText="1"/>
    </xf>
    <xf numFmtId="0" fontId="17" fillId="0" borderId="18" xfId="3" applyFont="1" applyBorder="1" applyAlignment="1">
      <alignment horizontal="center" vertical="center"/>
    </xf>
    <xf numFmtId="49" fontId="16" fillId="0" borderId="0" xfId="1" applyNumberFormat="1" applyFont="1" applyAlignment="1">
      <alignment vertical="center" shrinkToFit="1"/>
    </xf>
    <xf numFmtId="49" fontId="3" fillId="0" borderId="19" xfId="1" applyNumberFormat="1" applyFont="1" applyBorder="1" applyAlignment="1">
      <alignment vertical="center" shrinkToFit="1"/>
    </xf>
    <xf numFmtId="0" fontId="17" fillId="0" borderId="27" xfId="3" applyFont="1" applyBorder="1" applyAlignment="1" applyProtection="1">
      <alignment horizontal="center" vertical="center"/>
      <protection locked="0"/>
    </xf>
    <xf numFmtId="49" fontId="6" fillId="0" borderId="24" xfId="1" applyNumberFormat="1" applyFont="1" applyBorder="1" applyAlignment="1" applyProtection="1">
      <alignment horizontal="left" vertical="center" shrinkToFit="1"/>
      <protection locked="0"/>
    </xf>
    <xf numFmtId="49" fontId="3" fillId="0" borderId="28" xfId="1" applyNumberFormat="1" applyFont="1" applyBorder="1" applyAlignment="1">
      <alignment vertical="center" shrinkToFit="1"/>
    </xf>
    <xf numFmtId="0" fontId="17" fillId="0" borderId="20" xfId="3" applyFont="1" applyBorder="1" applyAlignment="1" applyProtection="1">
      <alignment horizontal="center" vertical="center"/>
      <protection locked="0"/>
    </xf>
    <xf numFmtId="0" fontId="17" fillId="0" borderId="24" xfId="3" applyFont="1" applyBorder="1" applyAlignment="1" applyProtection="1">
      <alignment horizontal="center" vertical="center"/>
      <protection locked="0"/>
    </xf>
    <xf numFmtId="49" fontId="16" fillId="0" borderId="24" xfId="1" applyNumberFormat="1" applyFont="1" applyBorder="1">
      <alignment vertical="center"/>
    </xf>
    <xf numFmtId="49" fontId="16" fillId="0" borderId="28" xfId="1" applyNumberFormat="1" applyFont="1" applyBorder="1" applyAlignment="1">
      <alignment horizontal="left" vertical="center" shrinkToFit="1"/>
    </xf>
    <xf numFmtId="0" fontId="17" fillId="0" borderId="81" xfId="3" applyFont="1" applyBorder="1" applyAlignment="1" applyProtection="1">
      <alignment horizontal="center" vertical="center"/>
      <protection locked="0"/>
    </xf>
    <xf numFmtId="0" fontId="17" fillId="0" borderId="89" xfId="3" applyFont="1" applyBorder="1" applyAlignment="1" applyProtection="1">
      <alignment horizontal="center" vertical="center"/>
      <protection locked="0"/>
    </xf>
    <xf numFmtId="49" fontId="6" fillId="0" borderId="0" xfId="3" applyNumberFormat="1" applyFont="1" applyAlignment="1">
      <alignment horizontal="center" vertical="center"/>
    </xf>
    <xf numFmtId="49" fontId="16" fillId="0" borderId="19" xfId="1" applyNumberFormat="1" applyFont="1" applyBorder="1" applyAlignment="1">
      <alignment vertical="center" shrinkToFit="1"/>
    </xf>
    <xf numFmtId="0" fontId="17" fillId="0" borderId="21" xfId="3" applyFont="1" applyBorder="1" applyAlignment="1">
      <alignment horizontal="center" vertical="center"/>
    </xf>
    <xf numFmtId="49" fontId="16" fillId="0" borderId="21" xfId="1" applyNumberFormat="1" applyFont="1" applyBorder="1" applyAlignment="1">
      <alignment vertical="center" shrinkToFit="1"/>
    </xf>
    <xf numFmtId="49" fontId="6" fillId="0" borderId="21" xfId="3" applyNumberFormat="1" applyFont="1" applyBorder="1" applyAlignment="1">
      <alignment horizontal="center" vertical="center"/>
    </xf>
    <xf numFmtId="49" fontId="16" fillId="0" borderId="23" xfId="1" applyNumberFormat="1" applyFont="1" applyBorder="1" applyAlignment="1">
      <alignment vertical="center" shrinkToFit="1"/>
    </xf>
    <xf numFmtId="49" fontId="5" fillId="0" borderId="24" xfId="1" applyNumberFormat="1" applyFont="1" applyBorder="1" applyAlignment="1">
      <alignment horizontal="center" vertical="center"/>
    </xf>
    <xf numFmtId="49" fontId="6" fillId="0" borderId="24" xfId="1" applyNumberFormat="1" applyFont="1" applyBorder="1" applyAlignment="1">
      <alignment horizontal="center" vertical="center" shrinkToFit="1"/>
    </xf>
    <xf numFmtId="49" fontId="6" fillId="0" borderId="24" xfId="1" applyNumberFormat="1" applyFont="1" applyBorder="1">
      <alignment vertical="center"/>
    </xf>
    <xf numFmtId="49" fontId="5" fillId="0" borderId="24" xfId="1" applyNumberFormat="1" applyFont="1" applyBorder="1">
      <alignment vertical="center"/>
    </xf>
    <xf numFmtId="49" fontId="5" fillId="0" borderId="24" xfId="1" applyNumberFormat="1" applyFont="1" applyBorder="1" applyAlignment="1">
      <alignment horizontal="left" vertical="center" shrinkToFit="1"/>
    </xf>
    <xf numFmtId="49" fontId="5" fillId="0" borderId="28" xfId="1" applyNumberFormat="1" applyFont="1" applyBorder="1" applyAlignment="1">
      <alignment horizontal="left" vertical="center" shrinkToFit="1"/>
    </xf>
    <xf numFmtId="0" fontId="5" fillId="0" borderId="0" xfId="1" applyFont="1" applyAlignment="1">
      <alignment horizontal="left" vertical="center" shrinkToFit="1"/>
    </xf>
    <xf numFmtId="0" fontId="5" fillId="0" borderId="0" xfId="1" applyFont="1" applyAlignment="1">
      <alignment horizontal="left" vertical="center" indent="1"/>
    </xf>
    <xf numFmtId="0" fontId="5" fillId="0" borderId="0" xfId="1" applyFont="1" applyAlignment="1">
      <alignment horizontal="left" vertical="center" indent="1" shrinkToFit="1"/>
    </xf>
    <xf numFmtId="49" fontId="17" fillId="0" borderId="7" xfId="1" applyNumberFormat="1" applyFont="1" applyBorder="1" applyAlignment="1" applyProtection="1">
      <alignment vertical="top" shrinkToFit="1"/>
      <protection locked="0"/>
    </xf>
    <xf numFmtId="49" fontId="17" fillId="0" borderId="7" xfId="1" applyNumberFormat="1" applyFont="1" applyBorder="1" applyAlignment="1" applyProtection="1">
      <alignment vertical="center" shrinkToFit="1"/>
      <protection locked="0"/>
    </xf>
    <xf numFmtId="49" fontId="17" fillId="0" borderId="31" xfId="1" applyNumberFormat="1" applyFont="1" applyBorder="1" applyAlignment="1" applyProtection="1">
      <alignment horizontal="center" vertical="center" shrinkToFit="1"/>
      <protection locked="0"/>
    </xf>
    <xf numFmtId="49" fontId="16" fillId="0" borderId="31" xfId="1" applyNumberFormat="1" applyFont="1" applyBorder="1" applyAlignment="1">
      <alignment vertical="center" wrapText="1"/>
    </xf>
    <xf numFmtId="0" fontId="5" fillId="0" borderId="0" xfId="1" applyFont="1" applyAlignment="1"/>
    <xf numFmtId="0" fontId="5" fillId="0" borderId="0" xfId="1" applyFont="1" applyAlignment="1">
      <alignment horizontal="center" vertical="center"/>
    </xf>
    <xf numFmtId="49" fontId="5" fillId="0" borderId="0" xfId="1" applyNumberFormat="1" applyFont="1" applyAlignment="1">
      <alignment horizontal="center" vertical="center"/>
    </xf>
    <xf numFmtId="49" fontId="5" fillId="0" borderId="0" xfId="1" applyNumberFormat="1" applyFont="1" applyAlignment="1">
      <alignment horizontal="left" vertical="center"/>
    </xf>
    <xf numFmtId="0" fontId="17" fillId="0" borderId="12" xfId="1" applyFont="1" applyBorder="1" applyAlignment="1" applyProtection="1">
      <alignment horizontal="center" vertical="center" shrinkToFit="1"/>
      <protection locked="0"/>
    </xf>
    <xf numFmtId="0" fontId="16" fillId="0" borderId="12" xfId="1" applyFont="1" applyBorder="1" applyAlignment="1">
      <alignment horizontal="center" vertical="center" shrinkToFit="1"/>
    </xf>
    <xf numFmtId="49" fontId="16" fillId="0" borderId="24" xfId="1" applyNumberFormat="1" applyFont="1" applyBorder="1" applyAlignment="1">
      <alignment vertical="center" shrinkToFit="1"/>
    </xf>
    <xf numFmtId="0" fontId="17" fillId="0" borderId="24" xfId="1" applyFont="1" applyBorder="1">
      <alignment vertical="center"/>
    </xf>
    <xf numFmtId="0" fontId="17" fillId="0" borderId="24" xfId="3" applyFont="1" applyBorder="1" applyAlignment="1">
      <alignment horizontal="center" vertical="center"/>
    </xf>
    <xf numFmtId="49" fontId="6" fillId="0" borderId="28" xfId="3" applyNumberFormat="1" applyFont="1" applyBorder="1" applyAlignment="1">
      <alignment horizontal="center" vertical="center"/>
    </xf>
    <xf numFmtId="0" fontId="17" fillId="0" borderId="0" xfId="3" applyFont="1" applyAlignment="1">
      <alignment horizontal="center" vertical="center"/>
    </xf>
    <xf numFmtId="49" fontId="6" fillId="0" borderId="19" xfId="3" applyNumberFormat="1" applyFont="1" applyBorder="1" applyAlignment="1">
      <alignment horizontal="center" vertical="center"/>
    </xf>
    <xf numFmtId="49" fontId="16" fillId="0" borderId="21" xfId="1" applyNumberFormat="1" applyFont="1" applyBorder="1" applyAlignment="1">
      <alignment horizontal="left" vertical="center" shrinkToFit="1"/>
    </xf>
    <xf numFmtId="49" fontId="6" fillId="0" borderId="23" xfId="3" applyNumberFormat="1" applyFont="1" applyBorder="1" applyAlignment="1">
      <alignment horizontal="center" vertical="center"/>
    </xf>
    <xf numFmtId="0" fontId="5" fillId="0" borderId="24" xfId="1" applyFont="1" applyBorder="1" applyAlignment="1">
      <alignment horizontal="center" vertical="center"/>
    </xf>
    <xf numFmtId="0" fontId="6" fillId="0" borderId="24" xfId="1" applyFont="1" applyBorder="1" applyAlignment="1">
      <alignment horizontal="center" vertical="center" shrinkToFit="1"/>
    </xf>
    <xf numFmtId="0" fontId="17" fillId="0" borderId="7" xfId="1" applyFont="1" applyBorder="1" applyAlignment="1" applyProtection="1">
      <alignment vertical="top" shrinkToFit="1"/>
      <protection locked="0"/>
    </xf>
    <xf numFmtId="49" fontId="17" fillId="0" borderId="24" xfId="1" applyNumberFormat="1" applyFont="1" applyBorder="1" applyAlignment="1">
      <alignment horizontal="center" vertical="center" shrinkToFit="1"/>
    </xf>
    <xf numFmtId="0" fontId="17" fillId="0" borderId="0" xfId="0" applyFont="1" applyAlignment="1">
      <alignment horizontal="center" vertical="center"/>
    </xf>
    <xf numFmtId="0" fontId="17" fillId="0" borderId="14" xfId="3" applyFont="1" applyBorder="1" applyAlignment="1" applyProtection="1">
      <alignment horizontal="center" vertical="center"/>
      <protection locked="0"/>
    </xf>
    <xf numFmtId="49" fontId="16" fillId="0" borderId="12" xfId="1" applyNumberFormat="1" applyFont="1" applyBorder="1" applyAlignment="1">
      <alignment horizontal="left" vertical="center" shrinkToFit="1"/>
    </xf>
    <xf numFmtId="0" fontId="17" fillId="0" borderId="20" xfId="3" applyFont="1" applyBorder="1" applyAlignment="1">
      <alignment horizontal="center" vertical="center"/>
    </xf>
    <xf numFmtId="49" fontId="3" fillId="0" borderId="23" xfId="1" applyNumberFormat="1" applyFont="1" applyBorder="1" applyAlignment="1">
      <alignment vertical="center" shrinkToFit="1"/>
    </xf>
    <xf numFmtId="0" fontId="17" fillId="0" borderId="103" xfId="1" applyFont="1" applyBorder="1" applyAlignment="1" applyProtection="1">
      <alignment horizontal="center" vertical="center"/>
      <protection locked="0"/>
    </xf>
    <xf numFmtId="0" fontId="17" fillId="0" borderId="19" xfId="1" applyFont="1" applyBorder="1">
      <alignment vertical="center"/>
    </xf>
    <xf numFmtId="0" fontId="17" fillId="0" borderId="0" xfId="1" applyFont="1" applyAlignment="1" applyProtection="1">
      <alignment horizontal="center" vertical="center"/>
      <protection locked="0"/>
    </xf>
    <xf numFmtId="0" fontId="17" fillId="0" borderId="0" xfId="1" applyFont="1" applyAlignment="1">
      <alignment horizontal="center" vertical="center"/>
    </xf>
    <xf numFmtId="0" fontId="17" fillId="0" borderId="20" xfId="1" applyFont="1" applyBorder="1" applyAlignment="1" applyProtection="1">
      <alignment horizontal="center" vertical="center"/>
      <protection locked="0"/>
    </xf>
    <xf numFmtId="0" fontId="17" fillId="0" borderId="21" xfId="1" applyFont="1" applyBorder="1" applyAlignment="1">
      <alignment horizontal="center" vertical="center"/>
    </xf>
    <xf numFmtId="49" fontId="16" fillId="0" borderId="24" xfId="1" applyNumberFormat="1" applyFont="1" applyBorder="1" applyAlignment="1"/>
    <xf numFmtId="49" fontId="16" fillId="0" borderId="24" xfId="1" applyNumberFormat="1" applyFont="1" applyBorder="1" applyAlignment="1">
      <alignment horizontal="center" vertical="center"/>
    </xf>
    <xf numFmtId="49" fontId="16" fillId="0" borderId="28" xfId="1" applyNumberFormat="1" applyFont="1" applyBorder="1" applyAlignment="1"/>
    <xf numFmtId="0" fontId="17" fillId="0" borderId="105" xfId="3" applyFont="1" applyBorder="1" applyAlignment="1" applyProtection="1">
      <alignment horizontal="center" vertical="center"/>
      <protection locked="0"/>
    </xf>
    <xf numFmtId="0" fontId="17" fillId="0" borderId="82" xfId="3" applyFont="1" applyBorder="1" applyAlignment="1" applyProtection="1">
      <alignment horizontal="center" vertical="center"/>
      <protection locked="0"/>
    </xf>
    <xf numFmtId="49" fontId="16" fillId="0" borderId="82" xfId="1" applyNumberFormat="1" applyFont="1" applyBorder="1">
      <alignment vertical="center"/>
    </xf>
    <xf numFmtId="49" fontId="16" fillId="0" borderId="83" xfId="1" applyNumberFormat="1" applyFont="1" applyBorder="1" applyAlignment="1">
      <alignment horizontal="left" vertical="center" shrinkToFit="1"/>
    </xf>
    <xf numFmtId="0" fontId="17" fillId="0" borderId="21" xfId="3" applyFont="1" applyBorder="1" applyAlignment="1" applyProtection="1">
      <alignment horizontal="center" vertical="center"/>
      <protection locked="0"/>
    </xf>
    <xf numFmtId="49" fontId="6" fillId="0" borderId="0" xfId="1" applyNumberFormat="1" applyFont="1" applyAlignment="1">
      <alignment horizontal="center" vertical="center" shrinkToFit="1"/>
    </xf>
    <xf numFmtId="49" fontId="6" fillId="0" borderId="0" xfId="1" applyNumberFormat="1" applyFont="1">
      <alignment vertical="center"/>
    </xf>
    <xf numFmtId="49" fontId="5" fillId="0" borderId="0" xfId="1" applyNumberFormat="1" applyFont="1">
      <alignment vertical="center"/>
    </xf>
    <xf numFmtId="49" fontId="5" fillId="0" borderId="0" xfId="1" applyNumberFormat="1" applyFont="1" applyAlignment="1">
      <alignment horizontal="left" vertical="center" shrinkToFit="1"/>
    </xf>
    <xf numFmtId="49" fontId="5" fillId="0" borderId="19" xfId="1" applyNumberFormat="1" applyFont="1" applyBorder="1" applyAlignment="1">
      <alignment horizontal="left" vertical="center" shrinkToFit="1"/>
    </xf>
    <xf numFmtId="49" fontId="17" fillId="0" borderId="24" xfId="1" applyNumberFormat="1" applyFont="1" applyBorder="1" applyAlignment="1">
      <alignment vertical="center" shrinkToFit="1"/>
    </xf>
    <xf numFmtId="0" fontId="44" fillId="0" borderId="2" xfId="3" applyFont="1" applyBorder="1" applyAlignment="1">
      <alignment horizontal="center" vertical="center"/>
    </xf>
    <xf numFmtId="0" fontId="46" fillId="0" borderId="0" xfId="3" applyFont="1" applyAlignment="1" applyProtection="1">
      <alignment horizontal="center" vertical="center"/>
      <protection locked="0"/>
    </xf>
    <xf numFmtId="0" fontId="46" fillId="0" borderId="27" xfId="3" applyFont="1" applyBorder="1" applyAlignment="1" applyProtection="1">
      <alignment horizontal="center" vertical="center"/>
      <protection locked="0"/>
    </xf>
    <xf numFmtId="0" fontId="46" fillId="0" borderId="24" xfId="3" applyFont="1" applyBorder="1" applyAlignment="1" applyProtection="1">
      <alignment horizontal="center" vertical="center"/>
      <protection locked="0"/>
    </xf>
    <xf numFmtId="0" fontId="46" fillId="0" borderId="18" xfId="3" applyFont="1" applyBorder="1" applyAlignment="1" applyProtection="1">
      <alignment horizontal="center" vertical="center"/>
      <protection locked="0"/>
    </xf>
    <xf numFmtId="49" fontId="46" fillId="0" borderId="31" xfId="1" applyNumberFormat="1" applyFont="1" applyBorder="1" applyAlignment="1" applyProtection="1">
      <alignment horizontal="center" vertical="center" shrinkToFit="1"/>
      <protection locked="0"/>
    </xf>
    <xf numFmtId="0" fontId="46" fillId="0" borderId="0" xfId="1" applyFont="1" applyAlignment="1" applyProtection="1">
      <alignment horizontal="center" vertical="center"/>
      <protection locked="0"/>
    </xf>
    <xf numFmtId="0" fontId="46" fillId="0" borderId="20" xfId="3" applyFont="1" applyBorder="1" applyAlignment="1" applyProtection="1">
      <alignment horizontal="center" vertical="center"/>
      <protection locked="0"/>
    </xf>
    <xf numFmtId="49" fontId="17" fillId="0" borderId="7" xfId="1" applyNumberFormat="1" applyFont="1" applyBorder="1" applyAlignment="1">
      <alignment vertical="center" shrinkToFit="1"/>
    </xf>
    <xf numFmtId="49" fontId="33" fillId="2" borderId="47" xfId="0" applyNumberFormat="1" applyFont="1" applyFill="1" applyBorder="1" applyAlignment="1">
      <alignment vertical="center" shrinkToFit="1"/>
    </xf>
    <xf numFmtId="0" fontId="34" fillId="0" borderId="47" xfId="0" applyFont="1" applyBorder="1" applyAlignment="1">
      <alignment horizontal="center" vertical="center"/>
    </xf>
    <xf numFmtId="178" fontId="39" fillId="0" borderId="0" xfId="0" applyNumberFormat="1" applyFont="1" applyAlignment="1">
      <alignment horizontal="left" vertical="center"/>
    </xf>
    <xf numFmtId="178" fontId="36" fillId="0" borderId="0" xfId="0" applyNumberFormat="1" applyFont="1" applyAlignment="1">
      <alignment horizontal="center" vertical="center" shrinkToFit="1"/>
    </xf>
    <xf numFmtId="0" fontId="5" fillId="0" borderId="0" xfId="0" applyFont="1" applyAlignment="1">
      <alignment horizontal="left" vertical="center" shrinkToFit="1"/>
    </xf>
    <xf numFmtId="0" fontId="5" fillId="0" borderId="285" xfId="0" applyFont="1" applyBorder="1" applyAlignment="1">
      <alignment horizontal="left" vertical="center" shrinkToFit="1"/>
    </xf>
    <xf numFmtId="0" fontId="56" fillId="5" borderId="213" xfId="4" applyFont="1" applyFill="1" applyBorder="1" applyAlignment="1">
      <alignment horizontal="left" vertical="center" indent="1"/>
    </xf>
    <xf numFmtId="0" fontId="56" fillId="5" borderId="0" xfId="4" applyFont="1" applyFill="1" applyAlignment="1">
      <alignment horizontal="left" vertical="center" indent="1"/>
    </xf>
    <xf numFmtId="0" fontId="32" fillId="5" borderId="14" xfId="0" applyFont="1" applyFill="1" applyBorder="1" applyAlignment="1">
      <alignment vertical="center" shrinkToFit="1"/>
    </xf>
    <xf numFmtId="0" fontId="32" fillId="5" borderId="12" xfId="0" applyFont="1" applyFill="1" applyBorder="1" applyAlignment="1">
      <alignment vertical="center" shrinkToFit="1"/>
    </xf>
    <xf numFmtId="0" fontId="32" fillId="5" borderId="18" xfId="0" applyFont="1" applyFill="1" applyBorder="1" applyAlignment="1">
      <alignment vertical="center" shrinkToFit="1"/>
    </xf>
    <xf numFmtId="0" fontId="32" fillId="5" borderId="0" xfId="0" applyFont="1" applyFill="1" applyBorder="1" applyAlignment="1">
      <alignment vertical="center" shrinkToFit="1"/>
    </xf>
    <xf numFmtId="0" fontId="34" fillId="5" borderId="18" xfId="0" applyFont="1" applyFill="1" applyBorder="1" applyAlignment="1">
      <alignment vertical="center" shrinkToFit="1"/>
    </xf>
    <xf numFmtId="0" fontId="34" fillId="5" borderId="0" xfId="0" applyFont="1" applyFill="1" applyBorder="1" applyAlignment="1">
      <alignment vertical="center" shrinkToFit="1"/>
    </xf>
    <xf numFmtId="0" fontId="34" fillId="5" borderId="20" xfId="0" applyFont="1" applyFill="1" applyBorder="1" applyAlignment="1">
      <alignment vertical="center" shrinkToFit="1"/>
    </xf>
    <xf numFmtId="0" fontId="34" fillId="5" borderId="21" xfId="0" applyFont="1" applyFill="1" applyBorder="1" applyAlignment="1">
      <alignment vertical="center" shrinkToFit="1"/>
    </xf>
    <xf numFmtId="0" fontId="17" fillId="0" borderId="9" xfId="1" applyFont="1" applyBorder="1" applyAlignment="1" applyProtection="1">
      <alignment horizontal="center" vertical="center" shrinkToFit="1"/>
      <protection locked="0"/>
    </xf>
    <xf numFmtId="0" fontId="17" fillId="0" borderId="7" xfId="1" applyFont="1" applyBorder="1" applyAlignment="1" applyProtection="1">
      <alignment horizontal="center" vertical="center" shrinkToFit="1"/>
      <protection locked="0"/>
    </xf>
    <xf numFmtId="49" fontId="3" fillId="3" borderId="24" xfId="1" applyNumberFormat="1" applyFont="1" applyFill="1" applyBorder="1" applyAlignment="1">
      <alignment horizontal="center" vertical="center" shrinkToFit="1"/>
    </xf>
    <xf numFmtId="49" fontId="3" fillId="3" borderId="25" xfId="1" applyNumberFormat="1" applyFont="1" applyFill="1" applyBorder="1" applyAlignment="1">
      <alignment horizontal="center" vertical="center" shrinkToFit="1"/>
    </xf>
    <xf numFmtId="0" fontId="6" fillId="0" borderId="26" xfId="1" applyFont="1" applyBorder="1" applyAlignment="1" applyProtection="1">
      <alignment horizontal="left" vertical="center" indent="1" shrinkToFit="1"/>
      <protection locked="0"/>
    </xf>
    <xf numFmtId="0" fontId="6" fillId="0" borderId="92" xfId="1" applyFont="1" applyBorder="1" applyAlignment="1" applyProtection="1">
      <alignment horizontal="left" vertical="center" indent="1" shrinkToFit="1"/>
      <protection locked="0"/>
    </xf>
    <xf numFmtId="49" fontId="3" fillId="3" borderId="21" xfId="1" applyNumberFormat="1" applyFont="1" applyFill="1" applyBorder="1" applyAlignment="1">
      <alignment horizontal="center" vertical="center" shrinkToFit="1"/>
    </xf>
    <xf numFmtId="49" fontId="3" fillId="3" borderId="22" xfId="1" applyNumberFormat="1" applyFont="1" applyFill="1" applyBorder="1" applyAlignment="1">
      <alignment horizontal="center" vertical="center" shrinkToFit="1"/>
    </xf>
    <xf numFmtId="0" fontId="17" fillId="0" borderId="21" xfId="1" applyFont="1" applyBorder="1" applyAlignment="1" applyProtection="1">
      <alignment horizontal="left" vertical="center" indent="1" shrinkToFit="1"/>
      <protection locked="0"/>
    </xf>
    <xf numFmtId="0" fontId="17" fillId="0" borderId="23" xfId="1" applyFont="1" applyBorder="1" applyAlignment="1" applyProtection="1">
      <alignment horizontal="left" vertical="center" indent="1" shrinkToFit="1"/>
      <protection locked="0"/>
    </xf>
    <xf numFmtId="0" fontId="5" fillId="2" borderId="99"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0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17" fillId="0" borderId="14" xfId="1" applyNumberFormat="1" applyFont="1" applyBorder="1" applyAlignment="1" applyProtection="1">
      <alignment horizontal="left" vertical="center" wrapText="1" indent="1"/>
      <protection locked="0"/>
    </xf>
    <xf numFmtId="49" fontId="17" fillId="0" borderId="12" xfId="1" applyNumberFormat="1" applyFont="1" applyBorder="1" applyAlignment="1" applyProtection="1">
      <alignment horizontal="left" vertical="center" wrapText="1" indent="1"/>
      <protection locked="0"/>
    </xf>
    <xf numFmtId="49" fontId="17" fillId="0" borderId="15" xfId="1" applyNumberFormat="1" applyFont="1" applyBorder="1" applyAlignment="1" applyProtection="1">
      <alignment horizontal="left" vertical="center" wrapText="1" indent="1"/>
      <protection locked="0"/>
    </xf>
    <xf numFmtId="49" fontId="17" fillId="0" borderId="18" xfId="1" applyNumberFormat="1" applyFont="1" applyBorder="1" applyAlignment="1" applyProtection="1">
      <alignment horizontal="left" vertical="center" wrapText="1" indent="1"/>
      <protection locked="0"/>
    </xf>
    <xf numFmtId="49" fontId="17" fillId="0" borderId="0" xfId="1" applyNumberFormat="1" applyFont="1" applyAlignment="1" applyProtection="1">
      <alignment horizontal="left" vertical="center" wrapText="1" indent="1"/>
      <protection locked="0"/>
    </xf>
    <xf numFmtId="49" fontId="17" fillId="0" borderId="19" xfId="1" applyNumberFormat="1" applyFont="1" applyBorder="1" applyAlignment="1" applyProtection="1">
      <alignment horizontal="left" vertical="center" wrapText="1" indent="1"/>
      <protection locked="0"/>
    </xf>
    <xf numFmtId="49" fontId="17" fillId="0" borderId="95" xfId="1" applyNumberFormat="1" applyFont="1" applyBorder="1" applyAlignment="1" applyProtection="1">
      <alignment horizontal="left" vertical="center" wrapText="1" indent="1"/>
      <protection locked="0"/>
    </xf>
    <xf numFmtId="49" fontId="17" fillId="0" borderId="31" xfId="1" applyNumberFormat="1" applyFont="1" applyBorder="1" applyAlignment="1" applyProtection="1">
      <alignment horizontal="left" vertical="center" wrapText="1" indent="1"/>
      <protection locked="0"/>
    </xf>
    <xf numFmtId="49" fontId="17" fillId="0" borderId="36" xfId="1" applyNumberFormat="1" applyFont="1" applyBorder="1" applyAlignment="1" applyProtection="1">
      <alignment horizontal="left" vertical="center" wrapText="1" indent="1"/>
      <protection locked="0"/>
    </xf>
    <xf numFmtId="49" fontId="3" fillId="3" borderId="7" xfId="1" applyNumberFormat="1" applyFont="1" applyFill="1" applyBorder="1" applyAlignment="1">
      <alignment horizontal="center" vertical="center" shrinkToFit="1"/>
    </xf>
    <xf numFmtId="49" fontId="3" fillId="3" borderId="8" xfId="1" applyNumberFormat="1" applyFont="1" applyFill="1" applyBorder="1" applyAlignment="1">
      <alignment horizontal="center" vertical="center" shrinkToFit="1"/>
    </xf>
    <xf numFmtId="49" fontId="17" fillId="0" borderId="7" xfId="1" applyNumberFormat="1" applyFont="1" applyBorder="1" applyAlignment="1" applyProtection="1">
      <alignment horizontal="left" vertical="center" indent="1" shrinkToFit="1"/>
      <protection locked="0"/>
    </xf>
    <xf numFmtId="49" fontId="3" fillId="3" borderId="9"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17" fillId="0" borderId="9" xfId="1" applyNumberFormat="1" applyFont="1" applyBorder="1" applyAlignment="1" applyProtection="1">
      <alignment horizontal="center" vertical="center" shrinkToFit="1"/>
      <protection locked="0"/>
    </xf>
    <xf numFmtId="49" fontId="17" fillId="0" borderId="7" xfId="1" applyNumberFormat="1" applyFont="1" applyBorder="1" applyAlignment="1" applyProtection="1">
      <alignment horizontal="center" vertical="center" shrinkToFit="1"/>
      <protection locked="0"/>
    </xf>
    <xf numFmtId="49" fontId="3" fillId="3" borderId="27" xfId="1" applyNumberFormat="1" applyFont="1" applyFill="1" applyBorder="1" applyAlignment="1">
      <alignment horizontal="center" vertical="center" shrinkToFit="1"/>
    </xf>
    <xf numFmtId="0" fontId="0" fillId="0" borderId="95"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49" fontId="17" fillId="0" borderId="27" xfId="1" applyNumberFormat="1" applyFont="1" applyBorder="1" applyAlignment="1" applyProtection="1">
      <alignment horizontal="center" vertical="center" shrinkToFit="1"/>
      <protection locked="0"/>
    </xf>
    <xf numFmtId="49" fontId="17" fillId="0" borderId="24" xfId="1" applyNumberFormat="1" applyFont="1" applyBorder="1" applyAlignment="1" applyProtection="1">
      <alignment horizontal="center" vertical="center" shrinkToFit="1"/>
      <protection locked="0"/>
    </xf>
    <xf numFmtId="49" fontId="13" fillId="0" borderId="7" xfId="1" applyNumberFormat="1" applyFont="1" applyBorder="1" applyAlignment="1">
      <alignment vertical="center" wrapText="1"/>
    </xf>
    <xf numFmtId="49" fontId="13" fillId="0" borderId="29" xfId="1" applyNumberFormat="1" applyFont="1" applyBorder="1" applyAlignment="1">
      <alignment vertical="center" wrapText="1"/>
    </xf>
    <xf numFmtId="0" fontId="22" fillId="4" borderId="33" xfId="1" applyFont="1" applyFill="1" applyBorder="1" applyAlignment="1">
      <alignment horizontal="left" vertical="center" indent="1" shrinkToFit="1"/>
    </xf>
    <xf numFmtId="0" fontId="28" fillId="4" borderId="35" xfId="0" applyFont="1" applyFill="1" applyBorder="1" applyAlignment="1">
      <alignment horizontal="left" vertical="center" indent="1" shrinkToFit="1"/>
    </xf>
    <xf numFmtId="0" fontId="28" fillId="4" borderId="96" xfId="0" applyFont="1" applyFill="1" applyBorder="1" applyAlignment="1">
      <alignment horizontal="left" vertical="center" indent="1" shrinkToFit="1"/>
    </xf>
    <xf numFmtId="0" fontId="11" fillId="2" borderId="11"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7"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49" fontId="3" fillId="2" borderId="12" xfId="1" applyNumberFormat="1" applyFont="1" applyFill="1" applyBorder="1" applyAlignment="1">
      <alignment horizontal="center" vertical="center" wrapText="1" shrinkToFit="1"/>
    </xf>
    <xf numFmtId="49" fontId="3" fillId="2" borderId="12" xfId="1" applyNumberFormat="1" applyFont="1" applyFill="1" applyBorder="1" applyAlignment="1">
      <alignment horizontal="center" vertical="center" shrinkToFit="1"/>
    </xf>
    <xf numFmtId="49" fontId="3" fillId="3" borderId="14" xfId="1" applyNumberFormat="1" applyFont="1" applyFill="1" applyBorder="1" applyAlignment="1">
      <alignment horizontal="center" vertical="center" shrinkToFit="1"/>
    </xf>
    <xf numFmtId="49" fontId="3" fillId="3" borderId="13" xfId="1" applyNumberFormat="1" applyFont="1" applyFill="1" applyBorder="1" applyAlignment="1">
      <alignment horizontal="center" vertical="center" shrinkToFit="1"/>
    </xf>
    <xf numFmtId="49" fontId="5" fillId="0" borderId="12" xfId="1" applyNumberFormat="1" applyFont="1" applyBorder="1" applyAlignment="1">
      <alignment horizontal="left" vertical="center" wrapText="1" indent="1"/>
    </xf>
    <xf numFmtId="49" fontId="5" fillId="0" borderId="97" xfId="1" applyNumberFormat="1" applyFont="1" applyBorder="1" applyAlignment="1">
      <alignment horizontal="left" vertical="center" wrapText="1" indent="1"/>
    </xf>
    <xf numFmtId="49" fontId="5" fillId="0" borderId="98" xfId="1" applyNumberFormat="1" applyFont="1" applyBorder="1" applyAlignment="1">
      <alignment horizontal="left" vertical="center" wrapText="1" indent="1"/>
    </xf>
    <xf numFmtId="49" fontId="5" fillId="0" borderId="12" xfId="1" applyNumberFormat="1" applyFont="1" applyBorder="1">
      <alignment vertical="center"/>
    </xf>
    <xf numFmtId="0" fontId="0" fillId="0" borderId="20" xfId="0" applyBorder="1" applyAlignment="1">
      <alignment horizontal="center" vertical="center" shrinkToFit="1"/>
    </xf>
    <xf numFmtId="0" fontId="0" fillId="0" borderId="22" xfId="0" applyBorder="1" applyAlignment="1">
      <alignment horizontal="center" vertical="center" shrinkToFit="1"/>
    </xf>
    <xf numFmtId="0" fontId="94" fillId="0" borderId="7" xfId="0" applyFont="1" applyBorder="1" applyAlignment="1" applyProtection="1">
      <alignment horizontal="left" vertical="center" wrapText="1" shrinkToFit="1"/>
      <protection locked="0"/>
    </xf>
    <xf numFmtId="0" fontId="94" fillId="0" borderId="7" xfId="0" applyFont="1" applyBorder="1" applyAlignment="1" applyProtection="1">
      <alignment horizontal="left" vertical="center" shrinkToFit="1"/>
      <protection locked="0"/>
    </xf>
    <xf numFmtId="0" fontId="94" fillId="0" borderId="29" xfId="0" applyFont="1" applyBorder="1" applyAlignment="1" applyProtection="1">
      <alignment horizontal="left" vertical="center" shrinkToFit="1"/>
      <protection locked="0"/>
    </xf>
    <xf numFmtId="0" fontId="22" fillId="4" borderId="9" xfId="1" applyFont="1" applyFill="1" applyBorder="1" applyAlignment="1">
      <alignment horizontal="left" vertical="center" indent="1" shrinkToFit="1"/>
    </xf>
    <xf numFmtId="0" fontId="22" fillId="4" borderId="7" xfId="1" applyFont="1" applyFill="1" applyBorder="1" applyAlignment="1">
      <alignment horizontal="left" vertical="center" indent="1" shrinkToFit="1"/>
    </xf>
    <xf numFmtId="0" fontId="22" fillId="4" borderId="29" xfId="1" applyFont="1" applyFill="1" applyBorder="1" applyAlignment="1">
      <alignment horizontal="left" vertical="center" indent="1" shrinkToFit="1"/>
    </xf>
    <xf numFmtId="49" fontId="3" fillId="2" borderId="94" xfId="1" applyNumberFormat="1" applyFont="1" applyFill="1" applyBorder="1" applyAlignment="1">
      <alignment vertical="center" shrinkToFit="1"/>
    </xf>
    <xf numFmtId="49" fontId="3" fillId="2" borderId="34" xfId="1" applyNumberFormat="1" applyFont="1" applyFill="1" applyBorder="1" applyAlignment="1">
      <alignment vertical="center" shrinkToFit="1"/>
    </xf>
    <xf numFmtId="49" fontId="5" fillId="0" borderId="35" xfId="1" applyNumberFormat="1" applyFont="1" applyBorder="1" applyAlignment="1">
      <alignment vertical="center" shrinkToFit="1"/>
    </xf>
    <xf numFmtId="49" fontId="16" fillId="0" borderId="35" xfId="1" applyNumberFormat="1" applyFont="1" applyBorder="1" applyAlignment="1">
      <alignment vertical="center" wrapText="1" shrinkToFit="1"/>
    </xf>
    <xf numFmtId="49" fontId="16" fillId="0" borderId="35" xfId="1" applyNumberFormat="1" applyFont="1" applyBorder="1" applyAlignment="1">
      <alignment vertical="center" shrinkToFit="1"/>
    </xf>
    <xf numFmtId="49" fontId="16" fillId="0" borderId="96" xfId="1" applyNumberFormat="1" applyFont="1" applyBorder="1" applyAlignment="1">
      <alignment vertical="center" shrinkToFit="1"/>
    </xf>
    <xf numFmtId="49" fontId="3" fillId="2" borderId="75" xfId="1" applyNumberFormat="1" applyFont="1" applyFill="1" applyBorder="1" applyAlignment="1">
      <alignment horizontal="center" vertical="center" wrapText="1"/>
    </xf>
    <xf numFmtId="49" fontId="3" fillId="2" borderId="0" xfId="1" applyNumberFormat="1" applyFont="1" applyFill="1" applyAlignment="1">
      <alignment horizontal="center" vertical="center" wrapText="1"/>
    </xf>
    <xf numFmtId="49" fontId="3" fillId="2" borderId="17" xfId="1" applyNumberFormat="1" applyFont="1" applyFill="1" applyBorder="1" applyAlignment="1">
      <alignment horizontal="center" vertical="center" wrapText="1"/>
    </xf>
    <xf numFmtId="49" fontId="3" fillId="3" borderId="18" xfId="1" applyNumberFormat="1" applyFont="1" applyFill="1" applyBorder="1" applyAlignment="1">
      <alignment horizontal="center" vertical="center" shrinkToFit="1"/>
    </xf>
    <xf numFmtId="49" fontId="3" fillId="3" borderId="17" xfId="1" applyNumberFormat="1" applyFont="1" applyFill="1" applyBorder="1" applyAlignment="1">
      <alignment horizontal="center" vertical="center" shrinkToFit="1"/>
    </xf>
    <xf numFmtId="49" fontId="3" fillId="3" borderId="20" xfId="1" applyNumberFormat="1" applyFont="1" applyFill="1" applyBorder="1" applyAlignment="1">
      <alignment horizontal="center" vertical="center" shrinkToFit="1"/>
    </xf>
    <xf numFmtId="49" fontId="16" fillId="0" borderId="0" xfId="1" applyNumberFormat="1" applyFont="1" applyAlignment="1">
      <alignment vertical="center" shrinkToFit="1"/>
    </xf>
    <xf numFmtId="49" fontId="16" fillId="0" borderId="21" xfId="1" applyNumberFormat="1" applyFont="1" applyBorder="1" applyAlignment="1">
      <alignment vertical="center" shrinkToFit="1"/>
    </xf>
    <xf numFmtId="49" fontId="6" fillId="0" borderId="24" xfId="1" applyNumberFormat="1" applyFont="1" applyBorder="1" applyAlignment="1" applyProtection="1">
      <alignment horizontal="center" vertical="center" shrinkToFit="1"/>
      <protection locked="0"/>
    </xf>
    <xf numFmtId="49" fontId="3" fillId="3" borderId="0" xfId="1" applyNumberFormat="1" applyFont="1" applyFill="1" applyAlignment="1">
      <alignment horizontal="center" vertical="center" shrinkToFit="1"/>
    </xf>
    <xf numFmtId="49" fontId="6" fillId="0" borderId="26" xfId="1" applyNumberFormat="1" applyFont="1" applyBorder="1" applyAlignment="1" applyProtection="1">
      <alignment horizontal="left" vertical="center" indent="1" shrinkToFit="1"/>
      <protection locked="0"/>
    </xf>
    <xf numFmtId="49" fontId="6" fillId="0" borderId="92" xfId="1" applyNumberFormat="1" applyFont="1" applyBorder="1" applyAlignment="1" applyProtection="1">
      <alignment horizontal="left" vertical="center" indent="1" shrinkToFit="1"/>
      <protection locked="0"/>
    </xf>
    <xf numFmtId="49" fontId="17" fillId="0" borderId="21" xfId="1" applyNumberFormat="1" applyFont="1" applyBorder="1" applyAlignment="1" applyProtection="1">
      <alignment horizontal="left" vertical="center" indent="1" shrinkToFit="1"/>
      <protection locked="0"/>
    </xf>
    <xf numFmtId="49" fontId="17" fillId="0" borderId="23" xfId="1" applyNumberFormat="1" applyFont="1" applyBorder="1" applyAlignment="1" applyProtection="1">
      <alignment horizontal="left" vertical="center" indent="1" shrinkToFit="1"/>
      <protection locked="0"/>
    </xf>
    <xf numFmtId="49" fontId="6" fillId="0" borderId="24" xfId="1" applyNumberFormat="1" applyFont="1" applyBorder="1" applyAlignment="1">
      <alignment vertical="center" shrinkToFit="1"/>
    </xf>
    <xf numFmtId="49" fontId="6" fillId="0" borderId="28" xfId="1" applyNumberFormat="1" applyFont="1" applyBorder="1" applyAlignment="1">
      <alignment vertical="center" shrinkToFit="1"/>
    </xf>
    <xf numFmtId="0" fontId="17" fillId="0" borderId="18" xfId="1" applyFont="1" applyBorder="1" applyAlignment="1" applyProtection="1">
      <alignment horizontal="left" vertical="center" indent="1" shrinkToFit="1"/>
      <protection locked="0"/>
    </xf>
    <xf numFmtId="0" fontId="17" fillId="0" borderId="0" xfId="1" applyFont="1" applyAlignment="1" applyProtection="1">
      <alignment horizontal="left" vertical="center" indent="1" shrinkToFit="1"/>
      <protection locked="0"/>
    </xf>
    <xf numFmtId="0" fontId="17" fillId="0" borderId="19" xfId="1" applyFont="1" applyBorder="1" applyAlignment="1" applyProtection="1">
      <alignment horizontal="left" vertical="center" indent="1" shrinkToFit="1"/>
      <protection locked="0"/>
    </xf>
    <xf numFmtId="49" fontId="16" fillId="0" borderId="69" xfId="1" applyNumberFormat="1" applyFont="1" applyBorder="1" applyAlignment="1">
      <alignment vertical="center" shrinkToFit="1"/>
    </xf>
    <xf numFmtId="49" fontId="16" fillId="0" borderId="72" xfId="1" applyNumberFormat="1" applyFont="1" applyBorder="1" applyAlignment="1">
      <alignment vertical="center" shrinkToFit="1"/>
    </xf>
    <xf numFmtId="49" fontId="16" fillId="0" borderId="24" xfId="1" applyNumberFormat="1" applyFont="1" applyBorder="1" applyAlignment="1">
      <alignment vertical="center" shrinkToFit="1"/>
    </xf>
    <xf numFmtId="49" fontId="16" fillId="0" borderId="21" xfId="1" applyNumberFormat="1" applyFont="1" applyBorder="1" applyAlignment="1">
      <alignment horizontal="left" vertical="center" shrinkToFit="1"/>
    </xf>
    <xf numFmtId="0" fontId="3" fillId="2" borderId="7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76" xfId="1" applyFont="1" applyFill="1" applyBorder="1" applyAlignment="1">
      <alignment horizontal="center" vertical="center" shrinkToFit="1"/>
    </xf>
    <xf numFmtId="0" fontId="3" fillId="2" borderId="17" xfId="1" applyFont="1" applyFill="1" applyBorder="1" applyAlignment="1">
      <alignment horizontal="center" vertical="center" shrinkToFit="1"/>
    </xf>
    <xf numFmtId="0" fontId="3" fillId="2" borderId="78" xfId="1" applyFont="1" applyFill="1" applyBorder="1" applyAlignment="1">
      <alignment horizontal="center" vertical="center" shrinkToFit="1"/>
    </xf>
    <xf numFmtId="0" fontId="3" fillId="2" borderId="22" xfId="1" applyFont="1" applyFill="1" applyBorder="1" applyAlignment="1">
      <alignment horizontal="center" vertical="center" shrinkToFit="1"/>
    </xf>
    <xf numFmtId="0" fontId="3" fillId="3" borderId="27" xfId="1" applyFont="1" applyFill="1" applyBorder="1" applyAlignment="1">
      <alignment horizontal="center" vertical="center" shrinkToFit="1"/>
    </xf>
    <xf numFmtId="0" fontId="3" fillId="3" borderId="25"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20"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49" fontId="16" fillId="0" borderId="24" xfId="1" applyNumberFormat="1" applyFont="1" applyBorder="1">
      <alignment vertical="center"/>
    </xf>
    <xf numFmtId="49" fontId="16" fillId="0" borderId="79" xfId="1" applyNumberFormat="1" applyFont="1" applyBorder="1">
      <alignment vertical="center"/>
    </xf>
    <xf numFmtId="0" fontId="0" fillId="0" borderId="24" xfId="0" applyBorder="1" applyAlignment="1">
      <alignment vertical="center" shrinkToFit="1"/>
    </xf>
    <xf numFmtId="49" fontId="16" fillId="0" borderId="24" xfId="1" applyNumberFormat="1" applyFont="1" applyBorder="1" applyAlignment="1">
      <alignment horizontal="right" vertical="center" shrinkToFit="1"/>
    </xf>
    <xf numFmtId="49" fontId="16" fillId="0" borderId="90" xfId="1" applyNumberFormat="1" applyFont="1" applyBorder="1">
      <alignment vertical="center"/>
    </xf>
    <xf numFmtId="49" fontId="3" fillId="0" borderId="90" xfId="1" applyNumberFormat="1" applyFont="1" applyBorder="1" applyAlignment="1">
      <alignment vertical="center" shrinkToFit="1"/>
    </xf>
    <xf numFmtId="0" fontId="26" fillId="0" borderId="90" xfId="0" applyFont="1" applyBorder="1" applyAlignment="1">
      <alignment vertical="center" shrinkToFit="1"/>
    </xf>
    <xf numFmtId="0" fontId="26" fillId="0" borderId="91" xfId="0" applyFont="1" applyBorder="1" applyAlignment="1">
      <alignment vertical="center" shrinkToFit="1"/>
    </xf>
    <xf numFmtId="0" fontId="12" fillId="0" borderId="0" xfId="1" applyFont="1" applyAlignment="1">
      <alignment vertical="center" shrinkToFit="1"/>
    </xf>
    <xf numFmtId="49" fontId="3" fillId="3" borderId="9" xfId="1" applyNumberFormat="1" applyFont="1" applyFill="1" applyBorder="1" applyAlignment="1">
      <alignment horizontal="center" vertical="center" shrinkToFit="1"/>
    </xf>
    <xf numFmtId="0" fontId="17" fillId="0" borderId="18" xfId="1" applyFont="1" applyBorder="1">
      <alignment vertical="center"/>
    </xf>
    <xf numFmtId="0" fontId="0" fillId="0" borderId="0" xfId="0">
      <alignment vertical="center"/>
    </xf>
    <xf numFmtId="0" fontId="0" fillId="0" borderId="80" xfId="0" applyBorder="1">
      <alignment vertical="center"/>
    </xf>
    <xf numFmtId="0" fontId="0" fillId="0" borderId="18"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16" fillId="0" borderId="82" xfId="1" applyFont="1" applyBorder="1" applyAlignment="1">
      <alignment vertical="center" shrinkToFit="1"/>
    </xf>
    <xf numFmtId="0" fontId="3" fillId="0" borderId="82" xfId="1" applyFont="1" applyBorder="1" applyAlignment="1">
      <alignment vertical="center" shrinkToFit="1"/>
    </xf>
    <xf numFmtId="0" fontId="26" fillId="0" borderId="82" xfId="0" applyFont="1" applyBorder="1" applyAlignment="1">
      <alignment vertical="center" shrinkToFit="1"/>
    </xf>
    <xf numFmtId="0" fontId="26" fillId="0" borderId="83" xfId="0" applyFont="1" applyBorder="1" applyAlignment="1">
      <alignment vertical="center" shrinkToFit="1"/>
    </xf>
    <xf numFmtId="0" fontId="17" fillId="0" borderId="76" xfId="1" applyFont="1" applyBorder="1">
      <alignment vertical="center"/>
    </xf>
    <xf numFmtId="0" fontId="0" fillId="0" borderId="87" xfId="0" applyBorder="1">
      <alignment vertical="center"/>
    </xf>
    <xf numFmtId="0" fontId="3" fillId="0" borderId="0" xfId="1" applyFont="1" applyAlignment="1">
      <alignment vertical="center" shrinkToFit="1"/>
    </xf>
    <xf numFmtId="0" fontId="26" fillId="0" borderId="0" xfId="0" applyFont="1" applyAlignment="1">
      <alignment vertical="center" shrinkToFit="1"/>
    </xf>
    <xf numFmtId="0" fontId="26" fillId="0" borderId="19" xfId="0" applyFont="1" applyBorder="1" applyAlignment="1">
      <alignment vertical="center" shrinkToFit="1"/>
    </xf>
    <xf numFmtId="0" fontId="3" fillId="0" borderId="85" xfId="1" applyFont="1" applyBorder="1" applyAlignment="1">
      <alignment vertical="center" shrinkToFit="1"/>
    </xf>
    <xf numFmtId="0" fontId="27" fillId="0" borderId="85" xfId="0" applyFont="1" applyBorder="1" applyAlignment="1">
      <alignment vertical="center" shrinkToFit="1"/>
    </xf>
    <xf numFmtId="0" fontId="27" fillId="0" borderId="88" xfId="0" applyFont="1" applyBorder="1" applyAlignment="1">
      <alignment vertical="center" shrinkToFit="1"/>
    </xf>
    <xf numFmtId="49" fontId="17" fillId="0" borderId="18" xfId="1" applyNumberFormat="1" applyFont="1" applyBorder="1" applyAlignment="1" applyProtection="1">
      <alignment horizontal="left" vertical="center" indent="1"/>
      <protection locked="0"/>
    </xf>
    <xf numFmtId="49" fontId="17" fillId="0" borderId="0" xfId="1" applyNumberFormat="1" applyFont="1" applyAlignment="1" applyProtection="1">
      <alignment horizontal="left" vertical="center" indent="1"/>
      <protection locked="0"/>
    </xf>
    <xf numFmtId="49" fontId="17" fillId="0" borderId="19" xfId="1" applyNumberFormat="1" applyFont="1" applyBorder="1" applyAlignment="1" applyProtection="1">
      <alignment horizontal="left" vertical="center" indent="1"/>
      <protection locked="0"/>
    </xf>
    <xf numFmtId="49" fontId="17" fillId="0" borderId="21" xfId="1" applyNumberFormat="1" applyFont="1" applyBorder="1" applyAlignment="1" applyProtection="1">
      <alignment horizontal="left" vertical="center" indent="1"/>
      <protection locked="0"/>
    </xf>
    <xf numFmtId="49" fontId="17" fillId="0" borderId="23" xfId="1" applyNumberFormat="1" applyFont="1" applyBorder="1" applyAlignment="1" applyProtection="1">
      <alignment horizontal="left" vertical="center" indent="1"/>
      <protection locked="0"/>
    </xf>
    <xf numFmtId="49" fontId="3" fillId="2" borderId="69" xfId="1" applyNumberFormat="1" applyFont="1" applyFill="1" applyBorder="1" applyAlignment="1">
      <alignment horizontal="center" vertical="center" wrapText="1" shrinkToFit="1"/>
    </xf>
    <xf numFmtId="49" fontId="3" fillId="2" borderId="70" xfId="1" applyNumberFormat="1" applyFont="1" applyFill="1" applyBorder="1" applyAlignment="1">
      <alignment horizontal="center" vertical="center" wrapText="1" shrinkToFit="1"/>
    </xf>
    <xf numFmtId="49" fontId="3" fillId="3" borderId="71" xfId="1" applyNumberFormat="1" applyFont="1" applyFill="1" applyBorder="1" applyAlignment="1">
      <alignment horizontal="center" vertical="center" shrinkToFit="1"/>
    </xf>
    <xf numFmtId="49" fontId="3" fillId="3" borderId="70" xfId="1" applyNumberFormat="1" applyFont="1" applyFill="1" applyBorder="1" applyAlignment="1">
      <alignment horizontal="center" vertical="center" shrinkToFit="1"/>
    </xf>
    <xf numFmtId="49" fontId="5" fillId="0" borderId="71" xfId="1" applyNumberFormat="1" applyFont="1" applyBorder="1" applyAlignment="1">
      <alignment horizontal="left" vertical="center" indent="1" shrinkToFit="1"/>
    </xf>
    <xf numFmtId="49" fontId="5" fillId="0" borderId="69" xfId="1" applyNumberFormat="1" applyFont="1" applyBorder="1" applyAlignment="1">
      <alignment horizontal="left" vertical="center" indent="1" shrinkToFit="1"/>
    </xf>
    <xf numFmtId="49" fontId="5" fillId="0" borderId="72" xfId="1" applyNumberFormat="1" applyFont="1" applyBorder="1" applyAlignment="1">
      <alignment horizontal="left" vertical="center" indent="1" shrinkToFit="1"/>
    </xf>
    <xf numFmtId="49" fontId="16" fillId="2" borderId="73" xfId="1" applyNumberFormat="1" applyFont="1" applyFill="1" applyBorder="1" applyAlignment="1">
      <alignment horizontal="center" vertical="center" shrinkToFit="1"/>
    </xf>
    <xf numFmtId="49" fontId="16" fillId="2" borderId="75" xfId="1" applyNumberFormat="1" applyFont="1" applyFill="1" applyBorder="1" applyAlignment="1">
      <alignment horizontal="center" vertical="center" shrinkToFit="1"/>
    </xf>
    <xf numFmtId="49" fontId="16" fillId="2" borderId="77" xfId="1" applyNumberFormat="1" applyFont="1" applyFill="1" applyBorder="1" applyAlignment="1">
      <alignment horizontal="center" vertical="center" shrinkToFit="1"/>
    </xf>
    <xf numFmtId="0" fontId="3" fillId="2" borderId="74" xfId="1" applyFont="1" applyFill="1" applyBorder="1" applyAlignment="1">
      <alignment horizontal="center" vertical="center" wrapText="1" shrinkToFit="1"/>
    </xf>
    <xf numFmtId="0" fontId="3" fillId="2" borderId="25" xfId="1" applyFont="1" applyFill="1" applyBorder="1" applyAlignment="1">
      <alignment horizontal="center" vertical="center" wrapText="1" shrinkToFit="1"/>
    </xf>
    <xf numFmtId="0" fontId="3" fillId="2" borderId="76" xfId="1" applyFont="1" applyFill="1" applyBorder="1" applyAlignment="1">
      <alignment horizontal="center" vertical="center" wrapText="1" shrinkToFit="1"/>
    </xf>
    <xf numFmtId="0" fontId="3" fillId="2" borderId="17" xfId="1" applyFont="1" applyFill="1" applyBorder="1" applyAlignment="1">
      <alignment horizontal="center" vertical="center" wrapText="1" shrinkToFit="1"/>
    </xf>
    <xf numFmtId="0" fontId="3" fillId="2" borderId="78" xfId="1" applyFont="1" applyFill="1" applyBorder="1" applyAlignment="1">
      <alignment horizontal="center" vertical="center" wrapText="1" shrinkToFit="1"/>
    </xf>
    <xf numFmtId="0" fontId="3" fillId="2" borderId="22" xfId="1" applyFont="1" applyFill="1" applyBorder="1" applyAlignment="1">
      <alignment horizontal="center" vertical="center" wrapText="1" shrinkToFit="1"/>
    </xf>
    <xf numFmtId="0" fontId="16" fillId="0" borderId="0" xfId="1" applyFont="1" applyAlignment="1">
      <alignment vertical="center" shrinkToFit="1"/>
    </xf>
    <xf numFmtId="49" fontId="6" fillId="0" borderId="0" xfId="1" applyNumberFormat="1" applyFont="1" applyAlignment="1" applyProtection="1">
      <alignment horizontal="left" vertical="center" shrinkToFit="1"/>
      <protection locked="0"/>
    </xf>
    <xf numFmtId="49" fontId="16" fillId="0" borderId="24" xfId="1" applyNumberFormat="1" applyFont="1" applyBorder="1" applyAlignment="1">
      <alignment horizontal="left" vertical="center" shrinkToFit="1"/>
    </xf>
    <xf numFmtId="49" fontId="16" fillId="0" borderId="0" xfId="1" applyNumberFormat="1" applyFont="1" applyAlignment="1">
      <alignment horizontal="left" vertical="center" shrinkToFit="1"/>
    </xf>
    <xf numFmtId="49" fontId="3" fillId="0" borderId="0" xfId="1" applyNumberFormat="1" applyFont="1" applyAlignment="1">
      <alignment horizontal="left" vertical="center" shrinkToFit="1"/>
    </xf>
    <xf numFmtId="49" fontId="3" fillId="0" borderId="19" xfId="1" applyNumberFormat="1" applyFont="1" applyBorder="1" applyAlignment="1">
      <alignment horizontal="left" vertical="center" shrinkToFit="1"/>
    </xf>
    <xf numFmtId="49" fontId="3" fillId="0" borderId="21" xfId="1" applyNumberFormat="1" applyFont="1" applyBorder="1" applyAlignment="1">
      <alignment horizontal="left" vertical="center" shrinkToFit="1"/>
    </xf>
    <xf numFmtId="49" fontId="3" fillId="0" borderId="23" xfId="1" applyNumberFormat="1" applyFont="1" applyBorder="1" applyAlignment="1">
      <alignment horizontal="left" vertical="center" shrinkToFit="1"/>
    </xf>
    <xf numFmtId="49" fontId="3" fillId="0" borderId="0" xfId="1" applyNumberFormat="1" applyFont="1">
      <alignment vertical="center"/>
    </xf>
    <xf numFmtId="49" fontId="3" fillId="0" borderId="19" xfId="1" applyNumberFormat="1" applyFont="1" applyBorder="1">
      <alignment vertical="center"/>
    </xf>
    <xf numFmtId="49" fontId="17" fillId="0" borderId="0" xfId="1" applyNumberFormat="1" applyFont="1" applyAlignment="1" applyProtection="1">
      <alignment horizontal="center" vertical="center" shrinkToFit="1"/>
      <protection locked="0"/>
    </xf>
    <xf numFmtId="49" fontId="3" fillId="0" borderId="0" xfId="1" applyNumberFormat="1" applyFont="1" applyAlignment="1">
      <alignment vertical="center" shrinkToFit="1"/>
    </xf>
    <xf numFmtId="49" fontId="3" fillId="0" borderId="19" xfId="1" applyNumberFormat="1" applyFont="1" applyBorder="1" applyAlignment="1">
      <alignment vertical="center" shrinkToFit="1"/>
    </xf>
    <xf numFmtId="0" fontId="3" fillId="2" borderId="73" xfId="1" applyFont="1" applyFill="1" applyBorder="1" applyAlignment="1">
      <alignment horizontal="center" vertical="center"/>
    </xf>
    <xf numFmtId="0" fontId="3" fillId="2" borderId="75" xfId="1" applyFont="1" applyFill="1" applyBorder="1" applyAlignment="1">
      <alignment horizontal="center" vertical="center"/>
    </xf>
    <xf numFmtId="0" fontId="3" fillId="2" borderId="77" xfId="1" applyFont="1" applyFill="1" applyBorder="1" applyAlignment="1">
      <alignment horizontal="center" vertical="center"/>
    </xf>
    <xf numFmtId="0" fontId="12" fillId="3" borderId="44"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6" xfId="1" applyFont="1" applyFill="1" applyBorder="1" applyAlignment="1">
      <alignment horizontal="center" vertical="center"/>
    </xf>
    <xf numFmtId="0" fontId="6" fillId="7" borderId="63" xfId="1" applyFont="1" applyFill="1" applyBorder="1" applyAlignment="1" applyProtection="1">
      <alignment horizontal="center" vertical="center"/>
      <protection locked="0"/>
    </xf>
    <xf numFmtId="0" fontId="6" fillId="7" borderId="64" xfId="1" applyFont="1" applyFill="1" applyBorder="1" applyAlignment="1" applyProtection="1">
      <alignment horizontal="center" vertical="center"/>
      <protection locked="0"/>
    </xf>
    <xf numFmtId="0" fontId="6" fillId="7" borderId="66" xfId="1" applyFont="1" applyFill="1" applyBorder="1" applyAlignment="1" applyProtection="1">
      <alignment horizontal="center" vertical="center"/>
      <protection locked="0"/>
    </xf>
    <xf numFmtId="0" fontId="6" fillId="7" borderId="67" xfId="1" applyFont="1" applyFill="1" applyBorder="1" applyAlignment="1" applyProtection="1">
      <alignment horizontal="center" vertical="center"/>
      <protection locked="0"/>
    </xf>
    <xf numFmtId="0" fontId="6" fillId="7" borderId="65" xfId="1" applyFont="1" applyFill="1" applyBorder="1" applyAlignment="1" applyProtection="1">
      <alignment horizontal="center" vertical="center"/>
      <protection locked="0"/>
    </xf>
    <xf numFmtId="0" fontId="6" fillId="7" borderId="68" xfId="1" applyFont="1" applyFill="1" applyBorder="1" applyAlignment="1" applyProtection="1">
      <alignment horizontal="center" vertical="center"/>
      <protection locked="0"/>
    </xf>
    <xf numFmtId="0" fontId="6" fillId="0" borderId="49" xfId="1" applyFont="1" applyBorder="1" applyAlignment="1" applyProtection="1">
      <alignment horizontal="center" vertical="center"/>
      <protection locked="0"/>
    </xf>
    <xf numFmtId="0" fontId="6" fillId="0" borderId="50" xfId="1" applyFont="1" applyBorder="1" applyAlignment="1" applyProtection="1">
      <alignment horizontal="center" vertical="center"/>
      <protection locked="0"/>
    </xf>
    <xf numFmtId="0" fontId="6" fillId="0" borderId="59"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51" xfId="1" applyFont="1" applyBorder="1" applyAlignment="1" applyProtection="1">
      <alignment horizontal="center" vertical="center"/>
      <protection locked="0"/>
    </xf>
    <xf numFmtId="0" fontId="6" fillId="0" borderId="61" xfId="1" applyFont="1" applyBorder="1" applyAlignment="1" applyProtection="1">
      <alignment horizontal="center" vertical="center"/>
      <protection locked="0"/>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6" fillId="0" borderId="0" xfId="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6" fillId="0" borderId="47" xfId="1" applyFont="1" applyBorder="1" applyAlignment="1" applyProtection="1">
      <alignment horizontal="center" vertical="center"/>
      <protection locked="0"/>
    </xf>
    <xf numFmtId="0" fontId="0" fillId="0" borderId="47" xfId="0" applyBorder="1" applyProtection="1">
      <alignment vertical="center"/>
      <protection locked="0"/>
    </xf>
    <xf numFmtId="0" fontId="16" fillId="0" borderId="0" xfId="1" applyFont="1">
      <alignment vertical="center"/>
    </xf>
    <xf numFmtId="0" fontId="0" fillId="0" borderId="48" xfId="0" applyBorder="1">
      <alignment vertical="center"/>
    </xf>
    <xf numFmtId="0" fontId="3" fillId="0" borderId="41" xfId="1" applyFont="1" applyBorder="1">
      <alignment vertical="center"/>
    </xf>
    <xf numFmtId="0" fontId="0" fillId="0" borderId="42" xfId="0" applyBorder="1">
      <alignment vertical="center"/>
    </xf>
    <xf numFmtId="0" fontId="0" fillId="0" borderId="43" xfId="0" applyBorder="1">
      <alignment vertical="center"/>
    </xf>
    <xf numFmtId="0" fontId="0" fillId="0" borderId="56" xfId="0" applyBorder="1" applyProtection="1">
      <alignment vertical="center"/>
      <protection locked="0"/>
    </xf>
    <xf numFmtId="0" fontId="0" fillId="0" borderId="57" xfId="0" applyBorder="1">
      <alignment vertical="center"/>
    </xf>
    <xf numFmtId="0" fontId="0" fillId="0" borderId="58" xfId="0" applyBorder="1">
      <alignment vertical="center"/>
    </xf>
    <xf numFmtId="0" fontId="5" fillId="0" borderId="47" xfId="1" applyFont="1" applyBorder="1">
      <alignment vertical="center"/>
    </xf>
    <xf numFmtId="0" fontId="0" fillId="0" borderId="56" xfId="0" applyBorder="1">
      <alignment vertical="center"/>
    </xf>
    <xf numFmtId="0" fontId="6" fillId="0" borderId="52" xfId="1" applyFont="1" applyBorder="1" applyAlignment="1" applyProtection="1">
      <alignment horizontal="center" vertical="center"/>
      <protection locked="0"/>
    </xf>
    <xf numFmtId="0" fontId="6" fillId="0" borderId="53" xfId="1" applyFont="1" applyBorder="1" applyAlignment="1" applyProtection="1">
      <alignment horizontal="center" vertical="center"/>
      <protection locked="0"/>
    </xf>
    <xf numFmtId="0" fontId="6" fillId="0" borderId="54"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55" xfId="1" applyFont="1" applyBorder="1" applyAlignment="1" applyProtection="1">
      <alignment horizontal="center" vertical="center"/>
      <protection locked="0"/>
    </xf>
    <xf numFmtId="0" fontId="6" fillId="0" borderId="56" xfId="1" applyFont="1" applyBorder="1" applyAlignment="1" applyProtection="1">
      <alignment horizontal="center" vertical="center"/>
      <protection locked="0"/>
    </xf>
    <xf numFmtId="0" fontId="6" fillId="0" borderId="57" xfId="1" applyFont="1" applyBorder="1" applyAlignment="1" applyProtection="1">
      <alignment horizontal="center" vertical="center"/>
      <protection locked="0"/>
    </xf>
    <xf numFmtId="0" fontId="6" fillId="0" borderId="62" xfId="1" applyFont="1" applyBorder="1" applyAlignment="1" applyProtection="1">
      <alignment horizontal="center" vertical="center"/>
      <protection locked="0"/>
    </xf>
    <xf numFmtId="0" fontId="5" fillId="0" borderId="0" xfId="1" applyFont="1">
      <alignment vertical="center"/>
    </xf>
    <xf numFmtId="0" fontId="24" fillId="0" borderId="0" xfId="0" applyFont="1" applyAlignment="1" applyProtection="1">
      <alignment horizontal="center" vertical="center" shrinkToFit="1"/>
      <protection locked="0"/>
    </xf>
    <xf numFmtId="0" fontId="24" fillId="0" borderId="48" xfId="0" applyFont="1" applyBorder="1" applyAlignment="1" applyProtection="1">
      <alignment horizontal="center" vertical="center" shrinkToFit="1"/>
      <protection locked="0"/>
    </xf>
    <xf numFmtId="0" fontId="24" fillId="0" borderId="57" xfId="0" applyFont="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0" fontId="3" fillId="0" borderId="27"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25"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49" fontId="17" fillId="0" borderId="27" xfId="1" applyNumberFormat="1" applyFont="1" applyBorder="1" applyAlignment="1" applyProtection="1">
      <alignment horizontal="center" vertical="top" wrapText="1"/>
      <protection locked="0"/>
    </xf>
    <xf numFmtId="49" fontId="17" fillId="0" borderId="24" xfId="1" applyNumberFormat="1" applyFont="1" applyBorder="1" applyAlignment="1" applyProtection="1">
      <alignment horizontal="center" vertical="top" wrapText="1"/>
      <protection locked="0"/>
    </xf>
    <xf numFmtId="49" fontId="17" fillId="0" borderId="25" xfId="1" applyNumberFormat="1" applyFont="1" applyBorder="1" applyAlignment="1" applyProtection="1">
      <alignment horizontal="center" vertical="top" wrapText="1"/>
      <protection locked="0"/>
    </xf>
    <xf numFmtId="49" fontId="17" fillId="0" borderId="18" xfId="1" applyNumberFormat="1" applyFont="1" applyBorder="1" applyAlignment="1" applyProtection="1">
      <alignment horizontal="center" vertical="top" wrapText="1"/>
      <protection locked="0"/>
    </xf>
    <xf numFmtId="49" fontId="17" fillId="0" borderId="0" xfId="1" applyNumberFormat="1" applyFont="1" applyAlignment="1" applyProtection="1">
      <alignment horizontal="center" vertical="top" wrapText="1"/>
      <protection locked="0"/>
    </xf>
    <xf numFmtId="49" fontId="17" fillId="0" borderId="17" xfId="1" applyNumberFormat="1" applyFont="1" applyBorder="1" applyAlignment="1" applyProtection="1">
      <alignment horizontal="center" vertical="top" wrapText="1"/>
      <protection locked="0"/>
    </xf>
    <xf numFmtId="49" fontId="17" fillId="0" borderId="20" xfId="1" applyNumberFormat="1" applyFont="1" applyBorder="1" applyAlignment="1" applyProtection="1">
      <alignment horizontal="center" vertical="top" wrapText="1"/>
      <protection locked="0"/>
    </xf>
    <xf numFmtId="49" fontId="17" fillId="0" borderId="21" xfId="1" applyNumberFormat="1" applyFont="1" applyBorder="1" applyAlignment="1" applyProtection="1">
      <alignment horizontal="center" vertical="top" wrapText="1"/>
      <protection locked="0"/>
    </xf>
    <xf numFmtId="49" fontId="17" fillId="0" borderId="22" xfId="1" applyNumberFormat="1" applyFont="1" applyBorder="1" applyAlignment="1" applyProtection="1">
      <alignment horizontal="center" vertical="top" wrapText="1"/>
      <protection locked="0"/>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0" xfId="1" applyFont="1" applyFill="1" applyBorder="1" applyAlignment="1">
      <alignment horizontal="center" vertical="center"/>
    </xf>
    <xf numFmtId="0" fontId="3" fillId="3" borderId="38" xfId="1" applyFont="1" applyFill="1" applyBorder="1" applyAlignment="1">
      <alignment horizontal="center" vertical="center"/>
    </xf>
    <xf numFmtId="0" fontId="3" fillId="3" borderId="39" xfId="1" applyFont="1" applyFill="1" applyBorder="1" applyAlignment="1">
      <alignment horizontal="center" vertical="center"/>
    </xf>
    <xf numFmtId="0" fontId="3" fillId="3" borderId="40"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17" fillId="0" borderId="8" xfId="1" applyFont="1" applyBorder="1" applyAlignment="1" applyProtection="1">
      <alignment horizontal="center" vertical="center" shrinkToFit="1"/>
      <protection locked="0"/>
    </xf>
    <xf numFmtId="49" fontId="17" fillId="0" borderId="9" xfId="1" applyNumberFormat="1" applyFont="1" applyBorder="1" applyAlignment="1" applyProtection="1">
      <alignment horizontal="center" vertical="center"/>
      <protection locked="0"/>
    </xf>
    <xf numFmtId="49" fontId="17" fillId="0" borderId="7" xfId="1" applyNumberFormat="1" applyFont="1" applyBorder="1" applyAlignment="1" applyProtection="1">
      <alignment horizontal="center" vertical="center"/>
      <protection locked="0"/>
    </xf>
    <xf numFmtId="49" fontId="17" fillId="0" borderId="8" xfId="1" applyNumberFormat="1" applyFont="1" applyBorder="1" applyAlignment="1" applyProtection="1">
      <alignment horizontal="center" vertical="center"/>
      <protection locked="0"/>
    </xf>
    <xf numFmtId="0" fontId="17" fillId="0" borderId="9" xfId="1" applyFont="1" applyBorder="1" applyAlignment="1" applyProtection="1">
      <alignment horizontal="center" vertical="center"/>
      <protection locked="0"/>
    </xf>
    <xf numFmtId="0" fontId="17" fillId="0" borderId="7" xfId="1" applyFont="1" applyBorder="1" applyAlignment="1" applyProtection="1">
      <alignment horizontal="center" vertical="center"/>
      <protection locked="0"/>
    </xf>
    <xf numFmtId="0" fontId="17" fillId="0" borderId="8" xfId="1" applyFont="1" applyBorder="1" applyAlignment="1" applyProtection="1">
      <alignment horizontal="center" vertical="center"/>
      <protection locked="0"/>
    </xf>
    <xf numFmtId="49" fontId="3" fillId="2" borderId="31" xfId="1" applyNumberFormat="1" applyFont="1" applyFill="1" applyBorder="1" applyAlignment="1">
      <alignment horizontal="center" vertical="center" wrapText="1" shrinkToFit="1"/>
    </xf>
    <xf numFmtId="49" fontId="3" fillId="2" borderId="31" xfId="1" applyNumberFormat="1" applyFont="1" applyFill="1" applyBorder="1" applyAlignment="1">
      <alignment horizontal="center" vertical="center" shrinkToFit="1"/>
    </xf>
    <xf numFmtId="49" fontId="3" fillId="2" borderId="32" xfId="1" applyNumberFormat="1" applyFont="1" applyFill="1" applyBorder="1" applyAlignment="1">
      <alignment horizontal="center" vertical="center" shrinkToFit="1"/>
    </xf>
    <xf numFmtId="49" fontId="3" fillId="3" borderId="33" xfId="1" applyNumberFormat="1" applyFont="1" applyFill="1" applyBorder="1" applyAlignment="1">
      <alignment horizontal="center" vertical="center" shrinkToFit="1"/>
    </xf>
    <xf numFmtId="49" fontId="3" fillId="3" borderId="34" xfId="1" applyNumberFormat="1" applyFont="1" applyFill="1" applyBorder="1" applyAlignment="1">
      <alignment horizontal="center" vertical="center" shrinkToFit="1"/>
    </xf>
    <xf numFmtId="49" fontId="5" fillId="0" borderId="31" xfId="1" applyNumberFormat="1" applyFont="1" applyBorder="1" applyAlignment="1">
      <alignment horizontal="left" vertical="center" wrapText="1" indent="1"/>
    </xf>
    <xf numFmtId="49" fontId="5" fillId="0" borderId="31" xfId="1" applyNumberFormat="1" applyFont="1" applyBorder="1">
      <alignment vertical="center"/>
    </xf>
    <xf numFmtId="0" fontId="17" fillId="0" borderId="9" xfId="1" applyFont="1" applyBorder="1" applyAlignment="1" applyProtection="1">
      <alignment horizontal="left" vertical="center" indent="1" shrinkToFit="1"/>
      <protection locked="0"/>
    </xf>
    <xf numFmtId="0" fontId="17" fillId="0" borderId="7" xfId="1" applyFont="1" applyBorder="1" applyAlignment="1" applyProtection="1">
      <alignment horizontal="left" vertical="center" indent="1" shrinkToFit="1"/>
      <protection locked="0"/>
    </xf>
    <xf numFmtId="49" fontId="17" fillId="0" borderId="9" xfId="1" applyNumberFormat="1" applyFont="1" applyBorder="1" applyAlignment="1" applyProtection="1">
      <alignment horizontal="left" vertical="center" indent="1" shrinkToFit="1"/>
      <protection locked="0"/>
    </xf>
    <xf numFmtId="49" fontId="17" fillId="0" borderId="8" xfId="1" applyNumberFormat="1" applyFont="1" applyBorder="1" applyAlignment="1" applyProtection="1">
      <alignment horizontal="left" vertical="center" indent="1" shrinkToFit="1"/>
      <protection locked="0"/>
    </xf>
    <xf numFmtId="0" fontId="0" fillId="0" borderId="21" xfId="0" applyBorder="1" applyAlignment="1">
      <alignment horizontal="center" vertical="center" shrinkToFit="1"/>
    </xf>
    <xf numFmtId="0" fontId="0" fillId="0" borderId="7"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16" fillId="2" borderId="2" xfId="1" applyFont="1" applyFill="1" applyBorder="1" applyAlignment="1">
      <alignment vertical="center" shrinkToFit="1"/>
    </xf>
    <xf numFmtId="0" fontId="16" fillId="2" borderId="3" xfId="1" applyFont="1" applyFill="1" applyBorder="1" applyAlignment="1">
      <alignment vertical="center" shrinkToFit="1"/>
    </xf>
    <xf numFmtId="49" fontId="14" fillId="0" borderId="4" xfId="1" applyNumberFormat="1" applyFont="1" applyBorder="1" applyAlignment="1" applyProtection="1">
      <alignment horizontal="left" vertical="center" indent="1" shrinkToFit="1"/>
      <protection locked="0"/>
    </xf>
    <xf numFmtId="49" fontId="14" fillId="0" borderId="2" xfId="1" applyNumberFormat="1" applyFont="1" applyBorder="1" applyAlignment="1" applyProtection="1">
      <alignment horizontal="left" vertical="center" indent="1" shrinkToFit="1"/>
      <protection locked="0"/>
    </xf>
    <xf numFmtId="49" fontId="14" fillId="0" borderId="5" xfId="1" applyNumberFormat="1" applyFont="1" applyBorder="1" applyAlignment="1" applyProtection="1">
      <alignment horizontal="left" vertical="center" indent="1" shrinkToFit="1"/>
      <protection locked="0"/>
    </xf>
    <xf numFmtId="0" fontId="16" fillId="2" borderId="101" xfId="1" applyFont="1" applyFill="1" applyBorder="1" applyAlignment="1">
      <alignment horizontal="center" vertical="center" wrapText="1"/>
    </xf>
    <xf numFmtId="0" fontId="16" fillId="2" borderId="76" xfId="1" applyFont="1" applyFill="1" applyBorder="1" applyAlignment="1">
      <alignment horizontal="center" vertical="center" wrapText="1"/>
    </xf>
    <xf numFmtId="0" fontId="16" fillId="2" borderId="109" xfId="1" applyFont="1" applyFill="1" applyBorder="1" applyAlignment="1">
      <alignment horizontal="center" vertical="center" wrapText="1"/>
    </xf>
    <xf numFmtId="49" fontId="3" fillId="3" borderId="12" xfId="1" applyNumberFormat="1" applyFont="1" applyFill="1" applyBorder="1" applyAlignment="1">
      <alignment horizontal="center" vertical="center" shrinkToFit="1"/>
    </xf>
    <xf numFmtId="49" fontId="6" fillId="0" borderId="12" xfId="1" applyNumberFormat="1" applyFont="1" applyBorder="1" applyAlignment="1" applyProtection="1">
      <alignment horizontal="center" vertical="center" shrinkToFit="1"/>
      <protection locked="0"/>
    </xf>
    <xf numFmtId="49" fontId="6" fillId="0" borderId="12" xfId="1" applyNumberFormat="1" applyFont="1" applyBorder="1" applyAlignment="1">
      <alignment vertical="center" shrinkToFit="1"/>
    </xf>
    <xf numFmtId="49" fontId="6" fillId="0" borderId="15" xfId="1" applyNumberFormat="1" applyFont="1" applyBorder="1" applyAlignment="1">
      <alignment vertical="center" shrinkToFit="1"/>
    </xf>
    <xf numFmtId="0" fontId="17" fillId="0" borderId="20" xfId="1" applyFont="1" applyBorder="1" applyAlignment="1" applyProtection="1">
      <alignment horizontal="left" vertical="center" indent="1" shrinkToFit="1"/>
      <protection locked="0"/>
    </xf>
    <xf numFmtId="0" fontId="5" fillId="0" borderId="27" xfId="1" applyFont="1" applyBorder="1" applyAlignment="1" applyProtection="1">
      <alignment horizontal="center" vertical="top" wrapText="1"/>
      <protection locked="0"/>
    </xf>
    <xf numFmtId="0" fontId="5" fillId="0" borderId="24" xfId="1" applyFont="1" applyBorder="1" applyAlignment="1" applyProtection="1">
      <alignment horizontal="center" vertical="top" wrapText="1"/>
      <protection locked="0"/>
    </xf>
    <xf numFmtId="0" fontId="5" fillId="0" borderId="28" xfId="1" applyFont="1" applyBorder="1" applyAlignment="1" applyProtection="1">
      <alignment horizontal="center" vertical="top" wrapText="1"/>
      <protection locked="0"/>
    </xf>
    <xf numFmtId="0" fontId="5" fillId="0" borderId="18" xfId="1" applyFont="1" applyBorder="1" applyAlignment="1" applyProtection="1">
      <alignment horizontal="center" vertical="top" wrapText="1"/>
      <protection locked="0"/>
    </xf>
    <xf numFmtId="0" fontId="5" fillId="0" borderId="0" xfId="1" applyFont="1" applyAlignment="1" applyProtection="1">
      <alignment horizontal="center" vertical="top" wrapText="1"/>
      <protection locked="0"/>
    </xf>
    <xf numFmtId="0" fontId="5" fillId="0" borderId="19" xfId="1" applyFont="1" applyBorder="1" applyAlignment="1" applyProtection="1">
      <alignment horizontal="center" vertical="top" wrapText="1"/>
      <protection locked="0"/>
    </xf>
    <xf numFmtId="0" fontId="5" fillId="0" borderId="20" xfId="1" applyFont="1" applyBorder="1" applyAlignment="1" applyProtection="1">
      <alignment horizontal="center" vertical="top" wrapText="1"/>
      <protection locked="0"/>
    </xf>
    <xf numFmtId="0" fontId="5" fillId="0" borderId="21" xfId="1" applyFont="1" applyBorder="1" applyAlignment="1" applyProtection="1">
      <alignment horizontal="center" vertical="top" wrapText="1"/>
      <protection locked="0"/>
    </xf>
    <xf numFmtId="0" fontId="5" fillId="0" borderId="23" xfId="1" applyFont="1" applyBorder="1" applyAlignment="1" applyProtection="1">
      <alignment horizontal="center" vertical="top" wrapText="1"/>
      <protection locked="0"/>
    </xf>
    <xf numFmtId="49" fontId="3" fillId="3" borderId="27" xfId="1" applyNumberFormat="1" applyFont="1" applyFill="1" applyBorder="1" applyAlignment="1">
      <alignment horizontal="center" vertical="center"/>
    </xf>
    <xf numFmtId="49" fontId="3" fillId="3" borderId="24" xfId="1" applyNumberFormat="1" applyFont="1" applyFill="1" applyBorder="1" applyAlignment="1">
      <alignment horizontal="center" vertical="center"/>
    </xf>
    <xf numFmtId="49" fontId="3" fillId="3" borderId="25" xfId="1" applyNumberFormat="1" applyFont="1" applyFill="1" applyBorder="1" applyAlignment="1">
      <alignment horizontal="center" vertical="center"/>
    </xf>
    <xf numFmtId="0" fontId="8" fillId="0" borderId="0" xfId="1" applyFont="1" applyAlignment="1">
      <alignment horizontal="center" vertical="center"/>
    </xf>
    <xf numFmtId="177" fontId="14" fillId="0" borderId="4" xfId="1" applyNumberFormat="1" applyFont="1" applyBorder="1" applyAlignment="1" applyProtection="1">
      <alignment horizontal="left" vertical="center" indent="1" shrinkToFit="1"/>
      <protection locked="0"/>
    </xf>
    <xf numFmtId="177" fontId="14" fillId="0" borderId="2" xfId="1" applyNumberFormat="1" applyFont="1" applyBorder="1" applyAlignment="1" applyProtection="1">
      <alignment horizontal="left" vertical="center" indent="1" shrinkToFit="1"/>
      <protection locked="0"/>
    </xf>
    <xf numFmtId="177" fontId="14" fillId="0" borderId="5" xfId="1" applyNumberFormat="1" applyFont="1" applyBorder="1" applyAlignment="1" applyProtection="1">
      <alignment horizontal="left" vertical="center" indent="1" shrinkToFit="1"/>
      <protection locked="0"/>
    </xf>
    <xf numFmtId="0" fontId="16" fillId="2" borderId="7" xfId="1" applyFont="1" applyFill="1" applyBorder="1" applyAlignment="1">
      <alignment vertical="center" shrinkToFit="1"/>
    </xf>
    <xf numFmtId="0" fontId="16" fillId="2" borderId="8" xfId="1" applyFont="1" applyFill="1" applyBorder="1" applyAlignment="1">
      <alignment vertical="center" shrinkToFit="1"/>
    </xf>
    <xf numFmtId="0" fontId="14" fillId="0" borderId="9" xfId="1" applyFont="1" applyBorder="1" applyAlignment="1" applyProtection="1">
      <alignment horizontal="left" vertical="center" indent="1" shrinkToFit="1"/>
      <protection locked="0"/>
    </xf>
    <xf numFmtId="0" fontId="14" fillId="0" borderId="7" xfId="1" applyFont="1" applyBorder="1" applyAlignment="1" applyProtection="1">
      <alignment horizontal="left" vertical="center" indent="1" shrinkToFit="1"/>
      <protection locked="0"/>
    </xf>
    <xf numFmtId="0" fontId="14" fillId="0" borderId="8" xfId="1" applyFont="1" applyBorder="1" applyAlignment="1" applyProtection="1">
      <alignment horizontal="left" vertical="center" indent="1" shrinkToFit="1"/>
      <protection locked="0"/>
    </xf>
    <xf numFmtId="0" fontId="19" fillId="0" borderId="2" xfId="1" applyFont="1" applyBorder="1">
      <alignment vertical="center"/>
    </xf>
    <xf numFmtId="0" fontId="19" fillId="0" borderId="5" xfId="1" applyFont="1" applyBorder="1">
      <alignment vertical="center"/>
    </xf>
    <xf numFmtId="49" fontId="3" fillId="2" borderId="111" xfId="1" applyNumberFormat="1" applyFont="1" applyFill="1" applyBorder="1" applyAlignment="1">
      <alignment horizontal="center" vertical="center" wrapText="1"/>
    </xf>
    <xf numFmtId="49" fontId="3" fillId="2" borderId="112" xfId="1" applyNumberFormat="1" applyFont="1" applyFill="1" applyBorder="1" applyAlignment="1">
      <alignment horizontal="center" vertical="center" wrapText="1"/>
    </xf>
    <xf numFmtId="49" fontId="3" fillId="3" borderId="112" xfId="1" applyNumberFormat="1" applyFont="1" applyFill="1" applyBorder="1" applyAlignment="1">
      <alignment horizontal="center" vertical="center" shrinkToFit="1"/>
    </xf>
    <xf numFmtId="49" fontId="17" fillId="0" borderId="33" xfId="1" applyNumberFormat="1" applyFont="1" applyBorder="1" applyAlignment="1" applyProtection="1">
      <alignment horizontal="left" vertical="center" indent="1" shrinkToFit="1"/>
      <protection locked="0"/>
    </xf>
    <xf numFmtId="49" fontId="17" fillId="0" borderId="35" xfId="1" applyNumberFormat="1" applyFont="1" applyBorder="1" applyAlignment="1" applyProtection="1">
      <alignment horizontal="left" vertical="center" indent="1" shrinkToFit="1"/>
      <protection locked="0"/>
    </xf>
    <xf numFmtId="49" fontId="17" fillId="0" borderId="96" xfId="1" applyNumberFormat="1" applyFont="1" applyBorder="1" applyAlignment="1" applyProtection="1">
      <alignment horizontal="left" vertical="center" indent="1" shrinkToFit="1"/>
      <protection locked="0"/>
    </xf>
    <xf numFmtId="49" fontId="17" fillId="0" borderId="29" xfId="1" applyNumberFormat="1" applyFont="1" applyBorder="1" applyAlignment="1" applyProtection="1">
      <alignment horizontal="center" vertical="center" shrinkToFit="1"/>
      <protection locked="0"/>
    </xf>
    <xf numFmtId="0" fontId="5" fillId="4" borderId="9" xfId="1" applyFont="1" applyFill="1" applyBorder="1" applyAlignment="1">
      <alignment horizontal="left" vertical="center" indent="1" shrinkToFit="1"/>
    </xf>
    <xf numFmtId="0" fontId="5" fillId="4" borderId="7" xfId="1" applyFont="1" applyFill="1" applyBorder="1" applyAlignment="1">
      <alignment horizontal="left" vertical="center" indent="1" shrinkToFit="1"/>
    </xf>
    <xf numFmtId="0" fontId="5" fillId="4" borderId="29" xfId="1" applyFont="1" applyFill="1" applyBorder="1" applyAlignment="1">
      <alignment horizontal="left" vertical="center" indent="1" shrinkToFit="1"/>
    </xf>
    <xf numFmtId="49" fontId="6" fillId="0" borderId="108" xfId="1" applyNumberFormat="1" applyFont="1" applyBorder="1" applyAlignment="1" applyProtection="1">
      <alignment horizontal="left" vertical="center" indent="1" shrinkToFit="1"/>
      <protection locked="0"/>
    </xf>
    <xf numFmtId="49" fontId="3" fillId="2" borderId="80" xfId="1" applyNumberFormat="1" applyFont="1" applyFill="1" applyBorder="1" applyAlignment="1">
      <alignment horizontal="center" vertical="center" wrapText="1"/>
    </xf>
    <xf numFmtId="49" fontId="3" fillId="2" borderId="78" xfId="1" applyNumberFormat="1" applyFont="1" applyFill="1" applyBorder="1" applyAlignment="1">
      <alignment horizontal="center" vertical="center" wrapText="1"/>
    </xf>
    <xf numFmtId="49" fontId="3" fillId="2" borderId="22" xfId="1" applyNumberFormat="1" applyFont="1" applyFill="1" applyBorder="1" applyAlignment="1">
      <alignment horizontal="center" vertical="center" wrapText="1"/>
    </xf>
    <xf numFmtId="49" fontId="3" fillId="2" borderId="107"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74" xfId="1" applyNumberFormat="1" applyFont="1" applyFill="1" applyBorder="1" applyAlignment="1">
      <alignment horizontal="center" vertical="center" wrapText="1"/>
    </xf>
    <xf numFmtId="49" fontId="3" fillId="2" borderId="25" xfId="1" applyNumberFormat="1" applyFont="1" applyFill="1" applyBorder="1" applyAlignment="1">
      <alignment horizontal="center" vertical="center" wrapText="1"/>
    </xf>
    <xf numFmtId="49" fontId="16" fillId="0" borderId="19" xfId="1" applyNumberFormat="1" applyFont="1" applyBorder="1" applyAlignment="1">
      <alignment vertical="center" shrinkToFit="1"/>
    </xf>
    <xf numFmtId="49" fontId="6" fillId="0" borderId="0" xfId="1" applyNumberFormat="1" applyFont="1" applyAlignment="1" applyProtection="1">
      <alignment horizontal="center" vertical="center" shrinkToFit="1"/>
      <protection locked="0"/>
    </xf>
    <xf numFmtId="0" fontId="3" fillId="2" borderId="79" xfId="1" applyFont="1" applyFill="1" applyBorder="1" applyAlignment="1">
      <alignment horizontal="center" vertical="center"/>
    </xf>
    <xf numFmtId="0" fontId="3" fillId="2" borderId="80" xfId="1" applyFont="1" applyFill="1" applyBorder="1" applyAlignment="1">
      <alignment horizontal="center" vertical="center"/>
    </xf>
    <xf numFmtId="0" fontId="3" fillId="2" borderId="104" xfId="1" applyFont="1" applyFill="1" applyBorder="1" applyAlignment="1">
      <alignment horizontal="center" vertical="center"/>
    </xf>
    <xf numFmtId="49" fontId="16" fillId="0" borderId="82" xfId="1" applyNumberFormat="1" applyFont="1" applyBorder="1">
      <alignment vertical="center"/>
    </xf>
    <xf numFmtId="49" fontId="16" fillId="0" borderId="106" xfId="1" applyNumberFormat="1" applyFont="1" applyBorder="1">
      <alignment vertical="center"/>
    </xf>
    <xf numFmtId="49" fontId="16" fillId="0" borderId="82" xfId="1" applyNumberFormat="1" applyFont="1" applyBorder="1" applyAlignment="1">
      <alignment vertical="center" shrinkToFit="1"/>
    </xf>
    <xf numFmtId="0" fontId="0" fillId="0" borderId="82" xfId="0" applyBorder="1" applyAlignment="1">
      <alignment vertical="center" shrinkToFit="1"/>
    </xf>
    <xf numFmtId="49" fontId="3" fillId="0" borderId="21" xfId="1" applyNumberFormat="1" applyFont="1" applyBorder="1" applyAlignment="1">
      <alignment vertical="center" shrinkToFit="1"/>
    </xf>
    <xf numFmtId="0" fontId="26" fillId="0" borderId="21" xfId="0" applyFont="1" applyBorder="1" applyAlignment="1">
      <alignment vertical="center" shrinkToFit="1"/>
    </xf>
    <xf numFmtId="0" fontId="26" fillId="0" borderId="23" xfId="0" applyFont="1" applyBorder="1" applyAlignment="1">
      <alignment vertical="center" shrinkToFit="1"/>
    </xf>
    <xf numFmtId="49" fontId="16" fillId="0" borderId="82" xfId="1" applyNumberFormat="1" applyFont="1" applyBorder="1" applyAlignment="1">
      <alignment horizontal="right" vertical="center" shrinkToFit="1"/>
    </xf>
    <xf numFmtId="49" fontId="17" fillId="0" borderId="82" xfId="1" applyNumberFormat="1" applyFont="1" applyBorder="1" applyAlignment="1" applyProtection="1">
      <alignment horizontal="center" vertical="center" shrinkToFit="1"/>
      <protection locked="0"/>
    </xf>
    <xf numFmtId="49" fontId="16" fillId="0" borderId="18" xfId="1" applyNumberFormat="1" applyFont="1" applyBorder="1" applyAlignment="1">
      <alignment horizontal="center" vertical="center"/>
    </xf>
    <xf numFmtId="49" fontId="3" fillId="0" borderId="82" xfId="1" applyNumberFormat="1" applyFont="1" applyBorder="1" applyAlignment="1">
      <alignment vertical="center" shrinkToFit="1"/>
    </xf>
    <xf numFmtId="0" fontId="16" fillId="0" borderId="76" xfId="1" applyFont="1" applyBorder="1">
      <alignment vertical="center"/>
    </xf>
    <xf numFmtId="0" fontId="6" fillId="0" borderId="27" xfId="0" applyFont="1" applyBorder="1">
      <alignment vertical="center"/>
    </xf>
    <xf numFmtId="0" fontId="6" fillId="0" borderId="24" xfId="0" applyFont="1" applyBorder="1">
      <alignment vertical="center"/>
    </xf>
    <xf numFmtId="0" fontId="6" fillId="0" borderId="25" xfId="0" applyFont="1" applyBorder="1">
      <alignment vertical="center"/>
    </xf>
    <xf numFmtId="0" fontId="16" fillId="0" borderId="20" xfId="0" applyFont="1" applyBorder="1">
      <alignment vertical="center"/>
    </xf>
    <xf numFmtId="0" fontId="16" fillId="0" borderId="21" xfId="0" applyFont="1" applyBorder="1">
      <alignment vertical="center"/>
    </xf>
    <xf numFmtId="0" fontId="16" fillId="0" borderId="22" xfId="0" applyFont="1" applyBorder="1">
      <alignment vertical="center"/>
    </xf>
    <xf numFmtId="0" fontId="5" fillId="2" borderId="1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49" fontId="16" fillId="2" borderId="102" xfId="1" applyNumberFormat="1" applyFont="1" applyFill="1" applyBorder="1" applyAlignment="1">
      <alignment horizontal="center" vertical="center" shrinkToFit="1"/>
    </xf>
    <xf numFmtId="49" fontId="16" fillId="2" borderId="80" xfId="1" applyNumberFormat="1" applyFont="1" applyFill="1" applyBorder="1" applyAlignment="1">
      <alignment horizontal="center" vertical="center" shrinkToFit="1"/>
    </xf>
    <xf numFmtId="49" fontId="16" fillId="2" borderId="104" xfId="1" applyNumberFormat="1" applyFont="1" applyFill="1" applyBorder="1" applyAlignment="1">
      <alignment horizontal="center" vertical="center" shrinkToFit="1"/>
    </xf>
    <xf numFmtId="0" fontId="3" fillId="2" borderId="101"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7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78"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3" borderId="12" xfId="1" applyFont="1" applyFill="1" applyBorder="1" applyAlignment="1">
      <alignment horizontal="center" vertical="center" shrinkToFit="1"/>
    </xf>
    <xf numFmtId="0" fontId="3" fillId="3" borderId="13"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21" xfId="1" applyFont="1" applyFill="1" applyBorder="1" applyAlignment="1">
      <alignment horizontal="center" vertical="center" shrinkToFit="1"/>
    </xf>
    <xf numFmtId="49" fontId="16" fillId="0" borderId="12" xfId="1" applyNumberFormat="1" applyFont="1" applyBorder="1" applyAlignment="1">
      <alignment vertical="center" shrinkToFit="1"/>
    </xf>
    <xf numFmtId="0" fontId="3" fillId="0" borderId="12" xfId="0" applyFont="1" applyBorder="1">
      <alignment vertical="center"/>
    </xf>
    <xf numFmtId="0" fontId="3" fillId="0" borderId="15" xfId="0" applyFont="1" applyBorder="1">
      <alignment vertical="center"/>
    </xf>
    <xf numFmtId="49" fontId="6" fillId="0" borderId="21" xfId="1" applyNumberFormat="1" applyFont="1" applyBorder="1" applyAlignment="1" applyProtection="1">
      <alignment horizontal="left" vertical="center" shrinkToFit="1"/>
      <protection locked="0"/>
    </xf>
    <xf numFmtId="0" fontId="35" fillId="0" borderId="0" xfId="0" applyFont="1">
      <alignment vertical="center"/>
    </xf>
    <xf numFmtId="0" fontId="35" fillId="3" borderId="9" xfId="0" applyFont="1" applyFill="1" applyBorder="1" applyAlignment="1">
      <alignment horizontal="center" vertical="center" shrinkToFit="1"/>
    </xf>
    <xf numFmtId="0" fontId="35" fillId="3" borderId="7" xfId="0" applyFont="1" applyFill="1" applyBorder="1" applyAlignment="1">
      <alignment horizontal="center" vertical="center" shrinkToFit="1"/>
    </xf>
    <xf numFmtId="0" fontId="35" fillId="3" borderId="8" xfId="0" applyFont="1" applyFill="1" applyBorder="1" applyAlignment="1">
      <alignment horizontal="center" vertical="center" shrinkToFit="1"/>
    </xf>
    <xf numFmtId="0" fontId="32" fillId="0" borderId="9" xfId="0" applyFont="1" applyBorder="1" applyAlignment="1">
      <alignment horizontal="right" vertical="center" shrinkToFit="1"/>
    </xf>
    <xf numFmtId="0" fontId="32" fillId="0" borderId="7" xfId="0" applyFont="1" applyBorder="1" applyAlignment="1">
      <alignment horizontal="right" vertical="center" shrinkToFit="1"/>
    </xf>
    <xf numFmtId="0" fontId="34" fillId="0" borderId="7" xfId="0" applyFont="1" applyBorder="1" applyAlignment="1">
      <alignment horizontal="center" vertical="center" shrinkToFit="1"/>
    </xf>
    <xf numFmtId="0" fontId="32" fillId="0" borderId="7" xfId="0" applyFont="1" applyBorder="1" applyAlignment="1">
      <alignment vertical="center" shrinkToFit="1"/>
    </xf>
    <xf numFmtId="0" fontId="35" fillId="0" borderId="27" xfId="0" applyFont="1" applyBorder="1" applyAlignment="1">
      <alignment vertical="center" wrapText="1" shrinkToFit="1"/>
    </xf>
    <xf numFmtId="0" fontId="35" fillId="0" borderId="24" xfId="0" applyFont="1" applyBorder="1" applyAlignment="1">
      <alignment vertical="center" wrapText="1" shrinkToFit="1"/>
    </xf>
    <xf numFmtId="0" fontId="35" fillId="0" borderId="25" xfId="0" applyFont="1" applyBorder="1" applyAlignment="1">
      <alignment vertical="center" wrapText="1" shrinkToFit="1"/>
    </xf>
    <xf numFmtId="0" fontId="35" fillId="0" borderId="18" xfId="0" applyFont="1" applyBorder="1" applyAlignment="1">
      <alignment vertical="center" wrapText="1" shrinkToFit="1"/>
    </xf>
    <xf numFmtId="0" fontId="35" fillId="0" borderId="0" xfId="0" applyFont="1" applyAlignment="1">
      <alignment vertical="center" wrapText="1" shrinkToFit="1"/>
    </xf>
    <xf numFmtId="0" fontId="35" fillId="0" borderId="17" xfId="0" applyFont="1" applyBorder="1" applyAlignment="1">
      <alignment vertical="center" wrapText="1" shrinkToFit="1"/>
    </xf>
    <xf numFmtId="0" fontId="35" fillId="0" borderId="20" xfId="0" applyFont="1" applyBorder="1" applyAlignment="1">
      <alignment vertical="center" wrapText="1" shrinkToFit="1"/>
    </xf>
    <xf numFmtId="0" fontId="35" fillId="0" borderId="21" xfId="0" applyFont="1" applyBorder="1" applyAlignment="1">
      <alignment vertical="center" wrapText="1" shrinkToFit="1"/>
    </xf>
    <xf numFmtId="0" fontId="35" fillId="0" borderId="22" xfId="0" applyFont="1" applyBorder="1" applyAlignment="1">
      <alignment vertical="center" wrapText="1" shrinkToFit="1"/>
    </xf>
    <xf numFmtId="0" fontId="33" fillId="2" borderId="27" xfId="0" applyFont="1" applyFill="1" applyBorder="1" applyAlignment="1">
      <alignment horizontal="center" vertical="center" shrinkToFit="1"/>
    </xf>
    <xf numFmtId="0" fontId="33" fillId="2" borderId="25"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3" fillId="2" borderId="17" xfId="0" applyFont="1" applyFill="1" applyBorder="1" applyAlignment="1">
      <alignment horizontal="center" vertical="center" shrinkToFit="1"/>
    </xf>
    <xf numFmtId="0" fontId="33" fillId="2" borderId="20" xfId="0" applyFont="1" applyFill="1" applyBorder="1" applyAlignment="1">
      <alignment horizontal="center" vertical="center" shrinkToFit="1"/>
    </xf>
    <xf numFmtId="0" fontId="33" fillId="2" borderId="22" xfId="0" applyFont="1" applyFill="1" applyBorder="1" applyAlignment="1">
      <alignment horizontal="center" vertical="center" shrinkToFit="1"/>
    </xf>
    <xf numFmtId="0" fontId="32" fillId="6" borderId="135" xfId="0" applyFont="1" applyFill="1" applyBorder="1" applyAlignment="1">
      <alignment horizontal="right" vertical="center"/>
    </xf>
    <xf numFmtId="0" fontId="32" fillId="6" borderId="9" xfId="0" applyFont="1" applyFill="1" applyBorder="1" applyAlignment="1">
      <alignment horizontal="right" vertical="center"/>
    </xf>
    <xf numFmtId="0" fontId="32" fillId="6" borderId="8" xfId="0" applyFont="1" applyFill="1" applyBorder="1" applyAlignment="1">
      <alignment horizontal="center" vertical="center"/>
    </xf>
    <xf numFmtId="0" fontId="32" fillId="6" borderId="135" xfId="0" applyFont="1" applyFill="1" applyBorder="1" applyAlignment="1">
      <alignment horizontal="center" vertical="center"/>
    </xf>
    <xf numFmtId="0" fontId="32" fillId="6" borderId="136" xfId="0" applyFont="1" applyFill="1" applyBorder="1" applyAlignment="1">
      <alignment horizontal="center" vertical="center"/>
    </xf>
    <xf numFmtId="49" fontId="32" fillId="2" borderId="122" xfId="0" applyNumberFormat="1" applyFont="1" applyFill="1" applyBorder="1" applyAlignment="1">
      <alignment horizontal="center" vertical="center" shrinkToFit="1"/>
    </xf>
    <xf numFmtId="49" fontId="32" fillId="2" borderId="280" xfId="0" applyNumberFormat="1" applyFont="1" applyFill="1" applyBorder="1" applyAlignment="1">
      <alignment horizontal="center" vertical="center" shrinkToFit="1"/>
    </xf>
    <xf numFmtId="49" fontId="32" fillId="2" borderId="125" xfId="0" applyNumberFormat="1" applyFont="1" applyFill="1" applyBorder="1" applyAlignment="1">
      <alignment horizontal="center" vertical="center" shrinkToFit="1"/>
    </xf>
    <xf numFmtId="49" fontId="33" fillId="2" borderId="282" xfId="0" applyNumberFormat="1" applyFont="1" applyFill="1" applyBorder="1" applyAlignment="1">
      <alignment vertical="center" shrinkToFit="1"/>
    </xf>
    <xf numFmtId="49" fontId="33" fillId="2" borderId="283" xfId="0" applyNumberFormat="1" applyFont="1" applyFill="1" applyBorder="1" applyAlignment="1">
      <alignment vertical="center" shrinkToFit="1"/>
    </xf>
    <xf numFmtId="49" fontId="33" fillId="2" borderId="284" xfId="0" applyNumberFormat="1" applyFont="1" applyFill="1" applyBorder="1" applyAlignment="1">
      <alignment vertical="center" shrinkToFit="1"/>
    </xf>
    <xf numFmtId="178" fontId="36" fillId="0" borderId="127" xfId="0" applyNumberFormat="1" applyFont="1" applyBorder="1" applyAlignment="1">
      <alignment horizontal="center" vertical="center" shrinkToFit="1"/>
    </xf>
    <xf numFmtId="178" fontId="36" fillId="0" borderId="128" xfId="0" applyNumberFormat="1" applyFont="1" applyBorder="1" applyAlignment="1">
      <alignment horizontal="center" vertical="center" shrinkToFit="1"/>
    </xf>
    <xf numFmtId="0" fontId="5" fillId="0" borderId="127" xfId="0" applyFont="1" applyBorder="1" applyAlignment="1">
      <alignment horizontal="left" vertical="center" shrinkToFit="1"/>
    </xf>
    <xf numFmtId="0" fontId="5" fillId="0" borderId="128" xfId="0" applyFont="1" applyBorder="1" applyAlignment="1">
      <alignment horizontal="left" vertical="center" shrinkToFit="1"/>
    </xf>
    <xf numFmtId="0" fontId="5" fillId="0" borderId="129" xfId="0" applyFont="1" applyBorder="1" applyAlignment="1">
      <alignment horizontal="left" vertical="center" shrinkToFit="1"/>
    </xf>
    <xf numFmtId="0" fontId="8" fillId="0" borderId="0" xfId="1" applyFont="1" applyAlignment="1">
      <alignment horizontal="right" vertical="center" shrinkToFit="1"/>
    </xf>
    <xf numFmtId="0" fontId="8" fillId="0" borderId="0" xfId="1" applyFont="1" applyAlignment="1">
      <alignment horizontal="center" vertical="center" shrinkToFit="1"/>
    </xf>
    <xf numFmtId="0" fontId="8" fillId="0" borderId="0" xfId="1" applyFont="1" applyAlignment="1">
      <alignment vertical="center" shrinkToFit="1"/>
    </xf>
    <xf numFmtId="0" fontId="32" fillId="2" borderId="99" xfId="0" applyFont="1" applyFill="1" applyBorder="1" applyAlignment="1">
      <alignment horizontal="center" vertical="center" shrinkToFit="1"/>
    </xf>
    <xf numFmtId="0" fontId="32" fillId="2" borderId="12" xfId="0" applyFont="1" applyFill="1" applyBorder="1" applyAlignment="1">
      <alignment horizontal="center" vertical="center" shrinkToFit="1"/>
    </xf>
    <xf numFmtId="0" fontId="32" fillId="2" borderId="13" xfId="0" applyFont="1" applyFill="1" applyBorder="1" applyAlignment="1">
      <alignment horizontal="center" vertical="center" shrinkToFit="1"/>
    </xf>
    <xf numFmtId="0" fontId="32" fillId="2" borderId="10" xfId="0" applyFont="1" applyFill="1" applyBorder="1" applyAlignment="1">
      <alignment horizontal="center" vertical="center" shrinkToFit="1"/>
    </xf>
    <xf numFmtId="0" fontId="32" fillId="2" borderId="0" xfId="0" applyFont="1" applyFill="1" applyAlignment="1">
      <alignment horizontal="center" vertical="center" shrinkToFit="1"/>
    </xf>
    <xf numFmtId="0" fontId="32" fillId="2" borderId="17" xfId="0" applyFont="1" applyFill="1" applyBorder="1" applyAlignment="1">
      <alignment horizontal="center" vertical="center" shrinkToFit="1"/>
    </xf>
    <xf numFmtId="0" fontId="32" fillId="2" borderId="100" xfId="0" applyFont="1" applyFill="1" applyBorder="1" applyAlignment="1">
      <alignment horizontal="center" vertical="center" shrinkToFit="1"/>
    </xf>
    <xf numFmtId="0" fontId="32" fillId="2" borderId="31" xfId="0" applyFont="1" applyFill="1" applyBorder="1" applyAlignment="1">
      <alignment horizontal="center" vertical="center" shrinkToFit="1"/>
    </xf>
    <xf numFmtId="0" fontId="32" fillId="2" borderId="32" xfId="0" applyFont="1" applyFill="1" applyBorder="1" applyAlignment="1">
      <alignment horizontal="center" vertical="center" shrinkToFit="1"/>
    </xf>
    <xf numFmtId="0" fontId="33" fillId="3" borderId="71" xfId="0" applyFont="1" applyFill="1" applyBorder="1" applyAlignment="1">
      <alignment horizontal="center" vertical="center"/>
    </xf>
    <xf numFmtId="0" fontId="33" fillId="3" borderId="69" xfId="0" applyFont="1" applyFill="1" applyBorder="1" applyAlignment="1">
      <alignment horizontal="center" vertical="center"/>
    </xf>
    <xf numFmtId="0" fontId="33" fillId="3" borderId="70" xfId="0" applyFont="1" applyFill="1" applyBorder="1" applyAlignment="1">
      <alignment horizontal="center" vertical="center"/>
    </xf>
    <xf numFmtId="0" fontId="33" fillId="3" borderId="69" xfId="0" applyFont="1" applyFill="1" applyBorder="1" applyAlignment="1">
      <alignment horizontal="center" vertical="center" shrinkToFit="1"/>
    </xf>
    <xf numFmtId="0" fontId="33" fillId="3" borderId="72" xfId="0" applyFont="1" applyFill="1" applyBorder="1" applyAlignment="1">
      <alignment horizontal="center" vertical="center" shrinkToFit="1"/>
    </xf>
    <xf numFmtId="0" fontId="33" fillId="3" borderId="47" xfId="0" applyFont="1" applyFill="1" applyBorder="1" applyAlignment="1">
      <alignment horizontal="center" vertical="center" shrinkToFit="1"/>
    </xf>
    <xf numFmtId="0" fontId="33" fillId="3" borderId="0" xfId="0" applyFont="1" applyFill="1" applyAlignment="1">
      <alignment horizontal="center" vertical="center" shrinkToFit="1"/>
    </xf>
    <xf numFmtId="0" fontId="33" fillId="3" borderId="48" xfId="0" applyFont="1" applyFill="1" applyBorder="1" applyAlignment="1">
      <alignment horizontal="center" vertical="center" shrinkToFit="1"/>
    </xf>
    <xf numFmtId="0" fontId="33" fillId="3" borderId="281" xfId="0" applyFont="1" applyFill="1" applyBorder="1" applyAlignment="1">
      <alignment horizontal="center" vertical="center" shrinkToFit="1"/>
    </xf>
    <xf numFmtId="0" fontId="33" fillId="3" borderId="190" xfId="0" applyFont="1" applyFill="1" applyBorder="1" applyAlignment="1">
      <alignment horizontal="center" vertical="center" shrinkToFit="1"/>
    </xf>
    <xf numFmtId="0" fontId="33" fillId="3" borderId="191" xfId="0" applyFont="1" applyFill="1" applyBorder="1" applyAlignment="1">
      <alignment horizontal="center" vertical="center" shrinkToFit="1"/>
    </xf>
    <xf numFmtId="0" fontId="32" fillId="2" borderId="130" xfId="0" applyFont="1" applyFill="1" applyBorder="1" applyAlignment="1">
      <alignment horizontal="center" vertical="center" shrinkToFit="1"/>
    </xf>
    <xf numFmtId="0" fontId="32" fillId="2" borderId="133" xfId="0" applyFont="1" applyFill="1" applyBorder="1" applyAlignment="1">
      <alignment horizontal="center" vertical="center" shrinkToFit="1"/>
    </xf>
    <xf numFmtId="0" fontId="32" fillId="2" borderId="137" xfId="0" applyFont="1" applyFill="1" applyBorder="1" applyAlignment="1">
      <alignment horizontal="center" vertical="center" shrinkToFit="1"/>
    </xf>
    <xf numFmtId="0" fontId="33" fillId="2" borderId="131" xfId="0" applyFont="1" applyFill="1" applyBorder="1" applyAlignment="1">
      <alignment horizontal="center" vertical="center" shrinkToFit="1"/>
    </xf>
    <xf numFmtId="0" fontId="33" fillId="2" borderId="134" xfId="0" applyFont="1" applyFill="1" applyBorder="1" applyAlignment="1">
      <alignment horizontal="center" vertical="center" shrinkToFit="1"/>
    </xf>
    <xf numFmtId="0" fontId="33" fillId="2" borderId="112" xfId="0" applyFont="1" applyFill="1" applyBorder="1" applyAlignment="1">
      <alignment horizontal="center" vertical="center" shrinkToFit="1"/>
    </xf>
    <xf numFmtId="0" fontId="32" fillId="3" borderId="131" xfId="0" applyFont="1" applyFill="1" applyBorder="1" applyAlignment="1">
      <alignment horizontal="center" vertical="center" shrinkToFit="1"/>
    </xf>
    <xf numFmtId="0" fontId="32" fillId="6" borderId="70" xfId="0" applyFont="1" applyFill="1" applyBorder="1" applyAlignment="1">
      <alignment horizontal="left" vertical="center" shrinkToFit="1"/>
    </xf>
    <xf numFmtId="0" fontId="32" fillId="6" borderId="131" xfId="0" applyFont="1" applyFill="1" applyBorder="1" applyAlignment="1">
      <alignment horizontal="left" vertical="center" shrinkToFit="1"/>
    </xf>
    <xf numFmtId="0" fontId="32" fillId="6" borderId="132" xfId="0" applyFont="1" applyFill="1" applyBorder="1" applyAlignment="1">
      <alignment horizontal="left" vertical="center" shrinkToFit="1"/>
    </xf>
    <xf numFmtId="0" fontId="5" fillId="3" borderId="135" xfId="0" applyFont="1" applyFill="1" applyBorder="1" applyAlignment="1">
      <alignment horizontal="left" vertical="center" wrapText="1" shrinkToFit="1"/>
    </xf>
    <xf numFmtId="0" fontId="5" fillId="3" borderId="135" xfId="0" applyFont="1" applyFill="1" applyBorder="1" applyAlignment="1">
      <alignment horizontal="left" vertical="center" shrinkToFit="1"/>
    </xf>
    <xf numFmtId="0" fontId="5" fillId="3" borderId="112" xfId="0" applyFont="1" applyFill="1" applyBorder="1" applyAlignment="1">
      <alignment horizontal="left" vertical="center" shrinkToFit="1"/>
    </xf>
    <xf numFmtId="0" fontId="32" fillId="3" borderId="132" xfId="0" applyFont="1" applyFill="1" applyBorder="1" applyAlignment="1">
      <alignment horizontal="center" vertical="center" shrinkToFit="1"/>
    </xf>
    <xf numFmtId="0" fontId="34" fillId="0" borderId="112" xfId="0" applyFont="1" applyBorder="1" applyAlignment="1">
      <alignment horizontal="center" vertical="center"/>
    </xf>
    <xf numFmtId="0" fontId="34" fillId="0" borderId="138" xfId="0" applyFont="1" applyBorder="1" applyAlignment="1">
      <alignment horizontal="center" vertical="center"/>
    </xf>
    <xf numFmtId="0" fontId="32" fillId="6" borderId="112" xfId="0" applyFont="1" applyFill="1" applyBorder="1" applyAlignment="1">
      <alignment horizontal="right" vertical="center"/>
    </xf>
    <xf numFmtId="0" fontId="32" fillId="6" borderId="33" xfId="0" applyFont="1" applyFill="1" applyBorder="1" applyAlignment="1">
      <alignment horizontal="right" vertical="center"/>
    </xf>
    <xf numFmtId="0" fontId="32" fillId="6" borderId="34" xfId="0" applyFont="1" applyFill="1" applyBorder="1" applyAlignment="1">
      <alignment horizontal="center" vertical="center"/>
    </xf>
    <xf numFmtId="0" fontId="32" fillId="6" borderId="112" xfId="0" applyFont="1" applyFill="1" applyBorder="1" applyAlignment="1">
      <alignment horizontal="center" vertical="center"/>
    </xf>
    <xf numFmtId="0" fontId="32" fillId="6" borderId="138" xfId="0" applyFont="1" applyFill="1" applyBorder="1" applyAlignment="1">
      <alignment horizontal="center" vertical="center"/>
    </xf>
    <xf numFmtId="0" fontId="37" fillId="0" borderId="139" xfId="0" applyFont="1" applyBorder="1" applyAlignment="1">
      <alignment horizontal="center" vertical="center"/>
    </xf>
    <xf numFmtId="0" fontId="37" fillId="0" borderId="140" xfId="0" applyFont="1" applyBorder="1" applyAlignment="1">
      <alignment horizontal="center" vertical="center"/>
    </xf>
    <xf numFmtId="0" fontId="37" fillId="0" borderId="141" xfId="0" applyFont="1" applyBorder="1" applyAlignment="1">
      <alignment horizontal="center" vertical="center"/>
    </xf>
    <xf numFmtId="0" fontId="33" fillId="2" borderId="14" xfId="0" applyFont="1" applyFill="1" applyBorder="1" applyAlignment="1">
      <alignment horizontal="center" vertical="center" wrapText="1" shrinkToFit="1"/>
    </xf>
    <xf numFmtId="0" fontId="33" fillId="2" borderId="12" xfId="0" applyFont="1" applyFill="1" applyBorder="1" applyAlignment="1">
      <alignment horizontal="center" vertical="center" shrinkToFit="1"/>
    </xf>
    <xf numFmtId="0" fontId="33" fillId="2" borderId="13" xfId="0" applyFont="1" applyFill="1" applyBorder="1" applyAlignment="1">
      <alignment horizontal="center" vertical="center" shrinkToFit="1"/>
    </xf>
    <xf numFmtId="0" fontId="33" fillId="2" borderId="18" xfId="0" applyFont="1" applyFill="1" applyBorder="1" applyAlignment="1">
      <alignment horizontal="center" vertical="center" wrapText="1" shrinkToFit="1"/>
    </xf>
    <xf numFmtId="0" fontId="33" fillId="2" borderId="0" xfId="0" applyFont="1" applyFill="1" applyAlignment="1">
      <alignment horizontal="center" vertical="center" shrinkToFit="1"/>
    </xf>
    <xf numFmtId="0" fontId="33" fillId="2" borderId="21" xfId="0" applyFont="1" applyFill="1" applyBorder="1" applyAlignment="1">
      <alignment horizontal="center" vertical="center" shrinkToFit="1"/>
    </xf>
    <xf numFmtId="0" fontId="32" fillId="7" borderId="12" xfId="0" applyFont="1" applyFill="1" applyBorder="1" applyAlignment="1">
      <alignment horizontal="center" vertical="center" shrinkToFit="1"/>
    </xf>
    <xf numFmtId="0" fontId="32" fillId="7" borderId="15" xfId="0" applyFont="1" applyFill="1" applyBorder="1" applyAlignment="1">
      <alignment horizontal="center" vertical="center" shrinkToFit="1"/>
    </xf>
    <xf numFmtId="0" fontId="32" fillId="7" borderId="0" xfId="0" applyFont="1" applyFill="1" applyBorder="1" applyAlignment="1">
      <alignment horizontal="center" vertical="center" shrinkToFit="1"/>
    </xf>
    <xf numFmtId="0" fontId="32" fillId="7" borderId="0" xfId="0" applyFont="1" applyFill="1" applyAlignment="1">
      <alignment horizontal="center" vertical="center" shrinkToFit="1"/>
    </xf>
    <xf numFmtId="0" fontId="32" fillId="7" borderId="19" xfId="0" applyFont="1" applyFill="1" applyBorder="1" applyAlignment="1">
      <alignment horizontal="center" vertical="center" shrinkToFit="1"/>
    </xf>
    <xf numFmtId="176" fontId="38" fillId="0" borderId="139" xfId="0" applyNumberFormat="1" applyFont="1" applyBorder="1" applyAlignment="1">
      <alignment horizontal="center" vertical="center" shrinkToFit="1"/>
    </xf>
    <xf numFmtId="176" fontId="38" fillId="0" borderId="141" xfId="0" applyNumberFormat="1" applyFont="1" applyBorder="1" applyAlignment="1">
      <alignment horizontal="center" vertical="center" shrinkToFit="1"/>
    </xf>
    <xf numFmtId="176" fontId="38" fillId="0" borderId="140" xfId="0" applyNumberFormat="1" applyFont="1" applyBorder="1" applyAlignment="1">
      <alignment horizontal="center" vertical="center" shrinkToFit="1"/>
    </xf>
    <xf numFmtId="0" fontId="37" fillId="0" borderId="142" xfId="0" applyFont="1" applyBorder="1" applyAlignment="1">
      <alignment vertical="center" shrinkToFit="1"/>
    </xf>
    <xf numFmtId="0" fontId="37" fillId="0" borderId="143" xfId="0" applyFont="1" applyBorder="1" applyAlignment="1">
      <alignment vertical="center" shrinkToFit="1"/>
    </xf>
    <xf numFmtId="176" fontId="37" fillId="0" borderId="143" xfId="0" applyNumberFormat="1" applyFont="1" applyBorder="1" applyAlignment="1">
      <alignment horizontal="center" vertical="center" shrinkToFit="1"/>
    </xf>
    <xf numFmtId="176" fontId="37" fillId="0" borderId="144" xfId="0" applyNumberFormat="1" applyFont="1" applyBorder="1" applyAlignment="1">
      <alignment horizontal="center" vertical="center" shrinkToFit="1"/>
    </xf>
    <xf numFmtId="176" fontId="37" fillId="0" borderId="145" xfId="0" applyNumberFormat="1" applyFont="1" applyBorder="1" applyAlignment="1">
      <alignment horizontal="center" vertical="center" shrinkToFit="1"/>
    </xf>
    <xf numFmtId="176" fontId="37" fillId="0" borderId="146" xfId="0" applyNumberFormat="1" applyFont="1" applyBorder="1" applyAlignment="1">
      <alignment horizontal="center" vertical="center" shrinkToFit="1"/>
    </xf>
    <xf numFmtId="176" fontId="37" fillId="0" borderId="150" xfId="0" applyNumberFormat="1" applyFont="1" applyBorder="1" applyAlignment="1">
      <alignment vertical="center" wrapText="1" shrinkToFit="1"/>
    </xf>
    <xf numFmtId="176" fontId="37" fillId="0" borderId="151" xfId="0" applyNumberFormat="1" applyFont="1" applyBorder="1" applyAlignment="1">
      <alignment vertical="center" shrinkToFit="1"/>
    </xf>
    <xf numFmtId="176" fontId="37" fillId="0" borderId="152" xfId="0" applyNumberFormat="1" applyFont="1" applyBorder="1" applyAlignment="1">
      <alignment vertical="center" shrinkToFit="1"/>
    </xf>
    <xf numFmtId="176" fontId="37" fillId="0" borderId="150" xfId="0" applyNumberFormat="1" applyFont="1" applyBorder="1" applyAlignment="1">
      <alignment horizontal="center" vertical="center" shrinkToFit="1"/>
    </xf>
    <xf numFmtId="176" fontId="37" fillId="0" borderId="153" xfId="0" applyNumberFormat="1" applyFont="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32" fillId="5" borderId="0"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19" xfId="0" applyFont="1" applyFill="1" applyBorder="1" applyAlignment="1">
      <alignment horizontal="center" vertical="center" textRotation="255"/>
    </xf>
    <xf numFmtId="0" fontId="37" fillId="0" borderId="148" xfId="0" applyFont="1" applyBorder="1" applyAlignment="1">
      <alignment horizontal="left" vertical="center"/>
    </xf>
    <xf numFmtId="0" fontId="37" fillId="0" borderId="149" xfId="0" applyFont="1" applyBorder="1" applyAlignment="1">
      <alignment horizontal="left" vertical="center"/>
    </xf>
    <xf numFmtId="176" fontId="37" fillId="0" borderId="147" xfId="0" applyNumberFormat="1" applyFont="1" applyBorder="1" applyAlignment="1">
      <alignment horizontal="center" vertical="center" shrinkToFit="1"/>
    </xf>
    <xf numFmtId="176" fontId="37" fillId="0" borderId="103" xfId="0" applyNumberFormat="1" applyFont="1" applyBorder="1" applyAlignment="1">
      <alignment horizontal="center" vertical="center" shrinkToFit="1"/>
    </xf>
    <xf numFmtId="176" fontId="37" fillId="0" borderId="220" xfId="0" applyNumberFormat="1" applyFont="1" applyBorder="1" applyAlignment="1">
      <alignment horizontal="center" vertical="center" shrinkToFit="1"/>
    </xf>
    <xf numFmtId="176" fontId="37" fillId="0" borderId="154" xfId="0" applyNumberFormat="1" applyFont="1" applyBorder="1" applyAlignment="1">
      <alignment horizontal="center" vertical="center" shrinkToFit="1"/>
    </xf>
    <xf numFmtId="176" fontId="37" fillId="0" borderId="157" xfId="0" applyNumberFormat="1" applyFont="1" applyBorder="1" applyAlignment="1">
      <alignment horizontal="center" vertical="center" shrinkToFit="1"/>
    </xf>
    <xf numFmtId="0" fontId="39" fillId="5" borderId="0" xfId="0" applyFont="1" applyFill="1" applyBorder="1" applyAlignment="1">
      <alignment horizontal="center" vertical="center" shrinkToFit="1"/>
    </xf>
    <xf numFmtId="0" fontId="39" fillId="5" borderId="0" xfId="0" applyFont="1" applyFill="1" applyAlignment="1">
      <alignment horizontal="center" vertical="center" shrinkToFit="1"/>
    </xf>
    <xf numFmtId="0" fontId="39" fillId="5" borderId="19" xfId="0" applyFont="1" applyFill="1" applyBorder="1" applyAlignment="1">
      <alignment horizontal="center" vertical="center" shrinkToFit="1"/>
    </xf>
    <xf numFmtId="176" fontId="37" fillId="0" borderId="103" xfId="0" applyNumberFormat="1" applyFont="1" applyBorder="1" applyAlignment="1">
      <alignment vertical="center" wrapText="1" shrinkToFit="1"/>
    </xf>
    <xf numFmtId="176" fontId="37" fillId="0" borderId="0" xfId="0" applyNumberFormat="1" applyFont="1" applyAlignment="1">
      <alignment vertical="center" shrinkToFit="1"/>
    </xf>
    <xf numFmtId="176" fontId="37" fillId="0" borderId="279" xfId="0" applyNumberFormat="1" applyFont="1" applyBorder="1" applyAlignment="1">
      <alignment vertical="center" shrinkToFit="1"/>
    </xf>
    <xf numFmtId="176" fontId="37" fillId="0" borderId="154" xfId="0" applyNumberFormat="1" applyFont="1" applyBorder="1" applyAlignment="1">
      <alignment vertical="center" shrinkToFit="1"/>
    </xf>
    <xf numFmtId="176" fontId="37" fillId="0" borderId="155" xfId="0" applyNumberFormat="1" applyFont="1" applyBorder="1" applyAlignment="1">
      <alignment vertical="center" shrinkToFit="1"/>
    </xf>
    <xf numFmtId="176" fontId="37" fillId="0" borderId="156" xfId="0" applyNumberFormat="1" applyFont="1" applyBorder="1" applyAlignment="1">
      <alignment vertical="center" shrinkToFit="1"/>
    </xf>
    <xf numFmtId="176" fontId="37" fillId="0" borderId="149" xfId="0" applyNumberFormat="1" applyFont="1" applyBorder="1" applyAlignment="1">
      <alignment horizontal="center" vertical="center" shrinkToFit="1"/>
    </xf>
    <xf numFmtId="0" fontId="17" fillId="6" borderId="18" xfId="1" applyFont="1" applyFill="1" applyBorder="1" applyAlignment="1">
      <alignment vertical="center" shrinkToFit="1"/>
    </xf>
    <xf numFmtId="0" fontId="17" fillId="6" borderId="0" xfId="1" applyFont="1" applyFill="1" applyAlignment="1">
      <alignment vertical="center" shrinkToFit="1"/>
    </xf>
    <xf numFmtId="0" fontId="17" fillId="6" borderId="19" xfId="1" applyFont="1" applyFill="1" applyBorder="1" applyAlignment="1">
      <alignment vertical="center" shrinkToFit="1"/>
    </xf>
    <xf numFmtId="0" fontId="17" fillId="6" borderId="20" xfId="1" applyFont="1" applyFill="1" applyBorder="1" applyAlignment="1">
      <alignment vertical="center" shrinkToFit="1"/>
    </xf>
    <xf numFmtId="0" fontId="17" fillId="6" borderId="21" xfId="1" applyFont="1" applyFill="1" applyBorder="1" applyAlignment="1">
      <alignment vertical="center" shrinkToFit="1"/>
    </xf>
    <xf numFmtId="0" fontId="17" fillId="6" borderId="23" xfId="1" applyFont="1" applyFill="1" applyBorder="1" applyAlignment="1">
      <alignment vertical="center" shrinkToFit="1"/>
    </xf>
    <xf numFmtId="0" fontId="5" fillId="6" borderId="108" xfId="1" applyFont="1" applyFill="1" applyBorder="1" applyAlignment="1">
      <alignment vertical="center" shrinkToFit="1"/>
    </xf>
    <xf numFmtId="0" fontId="5" fillId="6" borderId="26" xfId="1" applyFont="1" applyFill="1" applyBorder="1" applyAlignment="1">
      <alignment vertical="center" shrinkToFit="1"/>
    </xf>
    <xf numFmtId="0" fontId="5" fillId="6" borderId="92" xfId="1" applyFont="1" applyFill="1" applyBorder="1" applyAlignment="1">
      <alignment vertical="center" shrinkToFit="1"/>
    </xf>
    <xf numFmtId="0" fontId="17" fillId="6" borderId="89" xfId="1" applyFont="1" applyFill="1" applyBorder="1" applyAlignment="1">
      <alignment vertical="center" shrinkToFit="1"/>
    </xf>
    <xf numFmtId="0" fontId="17" fillId="6" borderId="90" xfId="1" applyFont="1" applyFill="1" applyBorder="1" applyAlignment="1">
      <alignment vertical="center" shrinkToFit="1"/>
    </xf>
    <xf numFmtId="0" fontId="17" fillId="6" borderId="91" xfId="1" applyFont="1" applyFill="1" applyBorder="1" applyAlignment="1">
      <alignment vertical="center" shrinkToFit="1"/>
    </xf>
    <xf numFmtId="0" fontId="34" fillId="6" borderId="9" xfId="0" applyFont="1" applyFill="1" applyBorder="1" applyAlignment="1">
      <alignment horizontal="center" vertical="center" shrinkToFit="1"/>
    </xf>
    <xf numFmtId="0" fontId="34" fillId="6" borderId="7" xfId="0" applyFont="1" applyFill="1" applyBorder="1" applyAlignment="1">
      <alignment horizontal="center" vertical="center" shrinkToFit="1"/>
    </xf>
    <xf numFmtId="0" fontId="34" fillId="6" borderId="8" xfId="0" applyFont="1" applyFill="1" applyBorder="1" applyAlignment="1">
      <alignment horizontal="center" vertical="center" shrinkToFit="1"/>
    </xf>
    <xf numFmtId="0" fontId="37" fillId="0" borderId="158" xfId="0" applyFont="1" applyBorder="1" applyAlignment="1">
      <alignment vertical="center"/>
    </xf>
    <xf numFmtId="0" fontId="37" fillId="0" borderId="151" xfId="0" applyFont="1" applyBorder="1" applyAlignment="1">
      <alignment vertical="center"/>
    </xf>
    <xf numFmtId="0" fontId="37" fillId="0" borderId="152" xfId="0" applyFont="1" applyBorder="1" applyAlignment="1">
      <alignment vertical="center"/>
    </xf>
    <xf numFmtId="0" fontId="37" fillId="0" borderId="159" xfId="0" applyFont="1" applyBorder="1" applyAlignment="1">
      <alignment vertical="center"/>
    </xf>
    <xf numFmtId="0" fontId="37" fillId="0" borderId="155" xfId="0" applyFont="1" applyBorder="1" applyAlignment="1">
      <alignment vertical="center"/>
    </xf>
    <xf numFmtId="0" fontId="37" fillId="0" borderId="156" xfId="0" applyFont="1" applyBorder="1" applyAlignment="1">
      <alignment vertical="center"/>
    </xf>
    <xf numFmtId="176" fontId="37" fillId="0" borderId="152" xfId="0" applyNumberFormat="1" applyFont="1" applyBorder="1" applyAlignment="1">
      <alignment horizontal="center" vertical="center" shrinkToFit="1"/>
    </xf>
    <xf numFmtId="176" fontId="37" fillId="0" borderId="156" xfId="0" applyNumberFormat="1" applyFont="1" applyBorder="1" applyAlignment="1">
      <alignment horizontal="center" vertical="center" shrinkToFit="1"/>
    </xf>
    <xf numFmtId="176" fontId="37" fillId="0" borderId="161" xfId="0" applyNumberFormat="1" applyFont="1" applyBorder="1" applyAlignment="1">
      <alignment horizontal="center" vertical="center" shrinkToFit="1"/>
    </xf>
    <xf numFmtId="176" fontId="37" fillId="0" borderId="165" xfId="0" applyNumberFormat="1" applyFont="1" applyBorder="1" applyAlignment="1">
      <alignment horizontal="center" vertical="center" shrinkToFit="1"/>
    </xf>
    <xf numFmtId="0" fontId="33" fillId="2" borderId="95" xfId="0" applyFont="1" applyFill="1" applyBorder="1" applyAlignment="1">
      <alignment horizontal="center" vertical="center" shrinkToFit="1"/>
    </xf>
    <xf numFmtId="0" fontId="33" fillId="2" borderId="31" xfId="0" applyFont="1" applyFill="1" applyBorder="1" applyAlignment="1">
      <alignment horizontal="center" vertical="center" shrinkToFit="1"/>
    </xf>
    <xf numFmtId="0" fontId="33" fillId="2" borderId="32" xfId="0" applyFont="1" applyFill="1" applyBorder="1" applyAlignment="1">
      <alignment horizontal="center" vertical="center" shrinkToFit="1"/>
    </xf>
    <xf numFmtId="0" fontId="5" fillId="6" borderId="7" xfId="0" applyFont="1" applyFill="1" applyBorder="1">
      <alignment vertical="center"/>
    </xf>
    <xf numFmtId="0" fontId="5" fillId="6" borderId="8" xfId="0" applyFont="1" applyFill="1" applyBorder="1">
      <alignment vertical="center"/>
    </xf>
    <xf numFmtId="0" fontId="5" fillId="6" borderId="21" xfId="0" applyFont="1" applyFill="1" applyBorder="1">
      <alignment vertical="center"/>
    </xf>
    <xf numFmtId="0" fontId="5" fillId="6" borderId="22" xfId="0" applyFont="1" applyFill="1" applyBorder="1">
      <alignment vertical="center"/>
    </xf>
    <xf numFmtId="0" fontId="5" fillId="6" borderId="23" xfId="0" applyFont="1" applyFill="1" applyBorder="1">
      <alignment vertical="center"/>
    </xf>
    <xf numFmtId="49" fontId="6" fillId="6" borderId="24" xfId="1" applyNumberFormat="1" applyFont="1" applyFill="1" applyBorder="1" applyAlignment="1">
      <alignment horizontal="center" vertical="center" shrinkToFit="1"/>
    </xf>
    <xf numFmtId="49" fontId="6" fillId="6" borderId="24" xfId="1" applyNumberFormat="1" applyFont="1" applyFill="1" applyBorder="1" applyAlignment="1">
      <alignment vertical="center" shrinkToFit="1"/>
    </xf>
    <xf numFmtId="49" fontId="6" fillId="6" borderId="28" xfId="1" applyNumberFormat="1" applyFont="1" applyFill="1" applyBorder="1" applyAlignment="1">
      <alignment vertical="center" shrinkToFit="1"/>
    </xf>
    <xf numFmtId="0" fontId="5" fillId="3" borderId="27" xfId="0" applyFont="1" applyFill="1" applyBorder="1" applyAlignment="1">
      <alignment horizontal="center" vertical="center" shrinkToFit="1"/>
    </xf>
    <xf numFmtId="0" fontId="34" fillId="5" borderId="21" xfId="0" applyFont="1" applyFill="1" applyBorder="1" applyAlignment="1">
      <alignment horizontal="center" vertical="center" shrinkToFit="1"/>
    </xf>
    <xf numFmtId="0" fontId="34" fillId="5" borderId="23" xfId="0" applyFont="1" applyFill="1" applyBorder="1" applyAlignment="1">
      <alignment horizontal="center" vertical="center" shrinkToFit="1"/>
    </xf>
    <xf numFmtId="0" fontId="37" fillId="0" borderId="160" xfId="0" applyFont="1" applyBorder="1" applyAlignment="1">
      <alignment horizontal="left" vertical="center"/>
    </xf>
    <xf numFmtId="0" fontId="37" fillId="0" borderId="161" xfId="0" applyFont="1" applyBorder="1" applyAlignment="1">
      <alignment horizontal="left" vertical="center"/>
    </xf>
    <xf numFmtId="176" fontId="37" fillId="0" borderId="162" xfId="0" applyNumberFormat="1" applyFont="1" applyBorder="1" applyAlignment="1">
      <alignment vertical="center" wrapText="1" shrinkToFit="1"/>
    </xf>
    <xf numFmtId="176" fontId="37" fillId="0" borderId="163" xfId="0" applyNumberFormat="1" applyFont="1" applyBorder="1" applyAlignment="1">
      <alignment vertical="center" shrinkToFit="1"/>
    </xf>
    <xf numFmtId="176" fontId="37" fillId="0" borderId="164" xfId="0" applyNumberFormat="1" applyFont="1" applyBorder="1" applyAlignment="1">
      <alignment vertical="center" shrinkToFit="1"/>
    </xf>
    <xf numFmtId="49" fontId="3" fillId="3" borderId="35" xfId="1" applyNumberFormat="1" applyFont="1" applyFill="1" applyBorder="1" applyAlignment="1">
      <alignment horizontal="center" vertical="center" shrinkToFit="1"/>
    </xf>
    <xf numFmtId="49" fontId="17" fillId="6" borderId="35" xfId="1" applyNumberFormat="1" applyFont="1" applyFill="1" applyBorder="1" applyAlignment="1">
      <alignment horizontal="left" vertical="center" indent="1" shrinkToFit="1"/>
    </xf>
    <xf numFmtId="49" fontId="3" fillId="3" borderId="33" xfId="1" applyNumberFormat="1" applyFont="1" applyFill="1" applyBorder="1" applyAlignment="1">
      <alignment horizontal="center" vertical="center"/>
    </xf>
    <xf numFmtId="49" fontId="3" fillId="3" borderId="35" xfId="1" applyNumberFormat="1" applyFont="1" applyFill="1" applyBorder="1" applyAlignment="1">
      <alignment horizontal="center" vertical="center"/>
    </xf>
    <xf numFmtId="49" fontId="3" fillId="3" borderId="34" xfId="1" applyNumberFormat="1" applyFont="1" applyFill="1" applyBorder="1" applyAlignment="1">
      <alignment horizontal="center" vertical="center"/>
    </xf>
    <xf numFmtId="49" fontId="17" fillId="6" borderId="33" xfId="1" applyNumberFormat="1" applyFont="1" applyFill="1" applyBorder="1" applyAlignment="1">
      <alignment vertical="center" shrinkToFit="1"/>
    </xf>
    <xf numFmtId="49" fontId="17" fillId="6" borderId="35" xfId="1" applyNumberFormat="1" applyFont="1" applyFill="1" applyBorder="1" applyAlignment="1">
      <alignment vertical="center" shrinkToFit="1"/>
    </xf>
    <xf numFmtId="49" fontId="17" fillId="6" borderId="96" xfId="1" applyNumberFormat="1" applyFont="1" applyFill="1" applyBorder="1" applyAlignment="1">
      <alignment vertical="center" shrinkToFit="1"/>
    </xf>
    <xf numFmtId="49" fontId="17" fillId="6" borderId="89" xfId="1" applyNumberFormat="1" applyFont="1" applyFill="1" applyBorder="1" applyAlignment="1">
      <alignment vertical="center" shrinkToFit="1"/>
    </xf>
    <xf numFmtId="49" fontId="17" fillId="6" borderId="90" xfId="1" applyNumberFormat="1" applyFont="1" applyFill="1" applyBorder="1" applyAlignment="1">
      <alignment vertical="center" shrinkToFit="1"/>
    </xf>
    <xf numFmtId="49" fontId="17" fillId="6" borderId="91" xfId="1" applyNumberFormat="1" applyFont="1" applyFill="1" applyBorder="1" applyAlignment="1">
      <alignment vertical="center" shrinkToFit="1"/>
    </xf>
    <xf numFmtId="0" fontId="17" fillId="6" borderId="7" xfId="1" applyFont="1" applyFill="1" applyBorder="1" applyAlignment="1">
      <alignment horizontal="left" vertical="center" indent="1" shrinkToFit="1"/>
    </xf>
    <xf numFmtId="0" fontId="17" fillId="6" borderId="9" xfId="1" applyFont="1" applyFill="1" applyBorder="1" applyAlignment="1">
      <alignment vertical="center" shrinkToFit="1"/>
    </xf>
    <xf numFmtId="0" fontId="17" fillId="6" borderId="7" xfId="1" applyFont="1" applyFill="1" applyBorder="1" applyAlignment="1">
      <alignment vertical="center" shrinkToFit="1"/>
    </xf>
    <xf numFmtId="0" fontId="17" fillId="6" borderId="29" xfId="1" applyFont="1" applyFill="1" applyBorder="1" applyAlignment="1">
      <alignment vertical="center" shrinkToFit="1"/>
    </xf>
    <xf numFmtId="176" fontId="38" fillId="0" borderId="139" xfId="0" applyNumberFormat="1" applyFont="1" applyBorder="1" applyAlignment="1">
      <alignment horizontal="center" vertical="center"/>
    </xf>
    <xf numFmtId="176" fontId="38" fillId="0" borderId="140" xfId="0" applyNumberFormat="1" applyFont="1" applyBorder="1" applyAlignment="1">
      <alignment horizontal="center" vertical="center"/>
    </xf>
    <xf numFmtId="176" fontId="38" fillId="0" borderId="141" xfId="0" applyNumberFormat="1" applyFont="1" applyBorder="1" applyAlignment="1">
      <alignment horizontal="center" vertical="center"/>
    </xf>
    <xf numFmtId="0" fontId="32" fillId="6" borderId="7" xfId="0" applyFont="1" applyFill="1" applyBorder="1" applyAlignment="1">
      <alignment vertical="center" shrinkToFit="1"/>
    </xf>
    <xf numFmtId="0" fontId="32" fillId="6" borderId="8" xfId="0" applyFont="1" applyFill="1" applyBorder="1" applyAlignment="1">
      <alignment vertical="center" shrinkToFit="1"/>
    </xf>
    <xf numFmtId="0" fontId="34" fillId="0" borderId="71" xfId="0" applyFont="1" applyBorder="1" applyAlignment="1">
      <alignment horizontal="center" vertical="center" wrapText="1"/>
    </xf>
    <xf numFmtId="0" fontId="34" fillId="0" borderId="70" xfId="0" applyFont="1" applyBorder="1" applyAlignment="1">
      <alignment horizontal="center" vertical="center" wrapText="1"/>
    </xf>
    <xf numFmtId="0" fontId="33" fillId="2" borderId="0" xfId="0" applyFont="1" applyFill="1" applyAlignment="1">
      <alignment horizontal="center" vertical="center" wrapText="1" shrinkToFit="1"/>
    </xf>
    <xf numFmtId="0" fontId="33" fillId="2" borderId="17" xfId="0" applyFont="1" applyFill="1" applyBorder="1" applyAlignment="1">
      <alignment horizontal="center" vertical="center" wrapText="1" shrinkToFit="1"/>
    </xf>
    <xf numFmtId="0" fontId="33" fillId="2" borderId="95" xfId="0" applyFont="1" applyFill="1" applyBorder="1" applyAlignment="1">
      <alignment horizontal="center" vertical="center" wrapText="1" shrinkToFit="1"/>
    </xf>
    <xf numFmtId="0" fontId="33" fillId="2" borderId="31" xfId="0" applyFont="1" applyFill="1" applyBorder="1" applyAlignment="1">
      <alignment horizontal="center" vertical="center" wrapText="1" shrinkToFit="1"/>
    </xf>
    <xf numFmtId="0" fontId="33" fillId="2" borderId="32" xfId="0" applyFont="1" applyFill="1" applyBorder="1" applyAlignment="1">
      <alignment horizontal="center" vertical="center" wrapText="1" shrinkToFit="1"/>
    </xf>
    <xf numFmtId="0" fontId="32" fillId="3" borderId="27" xfId="0" applyFont="1" applyFill="1" applyBorder="1" applyAlignment="1">
      <alignment horizontal="center" vertical="center"/>
    </xf>
    <xf numFmtId="0" fontId="32" fillId="3" borderId="24"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20" xfId="0" applyFont="1" applyFill="1" applyBorder="1" applyAlignment="1">
      <alignment horizontal="center" vertical="center"/>
    </xf>
    <xf numFmtId="0" fontId="32" fillId="3" borderId="21" xfId="0" applyFont="1" applyFill="1" applyBorder="1" applyAlignment="1">
      <alignment horizontal="center" vertical="center"/>
    </xf>
    <xf numFmtId="0" fontId="32" fillId="3" borderId="22" xfId="0" applyFont="1" applyFill="1" applyBorder="1" applyAlignment="1">
      <alignment horizontal="center" vertical="center"/>
    </xf>
    <xf numFmtId="0" fontId="33" fillId="3" borderId="167" xfId="0" applyFont="1" applyFill="1" applyBorder="1" applyAlignment="1">
      <alignment horizontal="center" vertical="center" shrinkToFit="1"/>
    </xf>
    <xf numFmtId="0" fontId="33" fillId="3" borderId="169" xfId="0" applyFont="1" applyFill="1" applyBorder="1" applyAlignment="1">
      <alignment horizontal="center" vertical="center" shrinkToFit="1"/>
    </xf>
    <xf numFmtId="0" fontId="33" fillId="3" borderId="134" xfId="0" applyFont="1" applyFill="1" applyBorder="1" applyAlignment="1">
      <alignment horizontal="center" vertical="center" shrinkToFit="1"/>
    </xf>
    <xf numFmtId="0" fontId="33" fillId="3" borderId="134" xfId="0" applyFont="1" applyFill="1" applyBorder="1" applyAlignment="1">
      <alignment horizontal="center" vertical="center" wrapText="1" shrinkToFit="1"/>
    </xf>
    <xf numFmtId="0" fontId="33" fillId="3" borderId="169" xfId="0" applyFont="1" applyFill="1" applyBorder="1" applyAlignment="1">
      <alignment horizontal="center" vertical="center" wrapText="1" shrinkToFit="1"/>
    </xf>
    <xf numFmtId="0" fontId="5" fillId="0" borderId="27"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33" fillId="2" borderId="71" xfId="0" applyFont="1" applyFill="1" applyBorder="1" applyAlignment="1">
      <alignment horizontal="center" vertical="center" wrapText="1" shrinkToFit="1"/>
    </xf>
    <xf numFmtId="0" fontId="33" fillId="2" borderId="69" xfId="0" applyFont="1" applyFill="1" applyBorder="1" applyAlignment="1">
      <alignment horizontal="center" vertical="center" wrapText="1" shrinkToFit="1"/>
    </xf>
    <xf numFmtId="0" fontId="33" fillId="2" borderId="70" xfId="0" applyFont="1" applyFill="1" applyBorder="1" applyAlignment="1">
      <alignment horizontal="center" vertical="center" wrapText="1" shrinkToFit="1"/>
    </xf>
    <xf numFmtId="0" fontId="5" fillId="3" borderId="1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6" borderId="69" xfId="0" applyFont="1" applyFill="1" applyBorder="1">
      <alignment vertical="center"/>
    </xf>
    <xf numFmtId="0" fontId="5" fillId="6" borderId="70" xfId="0" applyFont="1" applyFill="1" applyBorder="1">
      <alignment vertical="center"/>
    </xf>
    <xf numFmtId="0" fontId="5" fillId="6" borderId="69" xfId="0" applyFont="1" applyFill="1" applyBorder="1" applyAlignment="1">
      <alignment vertical="center" wrapText="1"/>
    </xf>
    <xf numFmtId="0" fontId="32" fillId="3" borderId="71" xfId="0" applyFont="1" applyFill="1" applyBorder="1" applyAlignment="1">
      <alignment horizontal="center" vertical="center" wrapText="1"/>
    </xf>
    <xf numFmtId="0" fontId="32" fillId="3" borderId="69" xfId="0" applyFont="1" applyFill="1" applyBorder="1" applyAlignment="1">
      <alignment horizontal="center" vertical="center"/>
    </xf>
    <xf numFmtId="0" fontId="32" fillId="3" borderId="70" xfId="0" applyFont="1" applyFill="1" applyBorder="1" applyAlignment="1">
      <alignment horizontal="center" vertical="center"/>
    </xf>
    <xf numFmtId="0" fontId="37" fillId="0" borderId="172" xfId="0" applyFont="1" applyBorder="1" applyAlignment="1">
      <alignment horizontal="center" vertical="center"/>
    </xf>
    <xf numFmtId="0" fontId="37" fillId="0" borderId="173" xfId="0" applyFont="1" applyBorder="1" applyAlignment="1">
      <alignment horizontal="center" vertical="center"/>
    </xf>
    <xf numFmtId="0" fontId="37" fillId="0" borderId="174" xfId="0" applyFont="1" applyBorder="1" applyAlignment="1">
      <alignment horizontal="center" vertical="center"/>
    </xf>
    <xf numFmtId="0" fontId="32" fillId="2" borderId="166" xfId="0" applyFont="1" applyFill="1" applyBorder="1" applyAlignment="1">
      <alignment horizontal="center" vertical="center"/>
    </xf>
    <xf numFmtId="0" fontId="32" fillId="2" borderId="133" xfId="0" applyFont="1" applyFill="1" applyBorder="1" applyAlignment="1">
      <alignment horizontal="center" vertical="center"/>
    </xf>
    <xf numFmtId="0" fontId="32" fillId="2" borderId="171" xfId="0" applyFont="1" applyFill="1" applyBorder="1" applyAlignment="1">
      <alignment horizontal="center" vertical="center"/>
    </xf>
    <xf numFmtId="0" fontId="33" fillId="2" borderId="27" xfId="0" applyFont="1" applyFill="1" applyBorder="1" applyAlignment="1">
      <alignment horizontal="center" vertical="center" wrapText="1" shrinkToFit="1"/>
    </xf>
    <xf numFmtId="0" fontId="33" fillId="2" borderId="24" xfId="0" applyFont="1" applyFill="1" applyBorder="1" applyAlignment="1">
      <alignment horizontal="center" vertical="center" wrapText="1" shrinkToFit="1"/>
    </xf>
    <xf numFmtId="0" fontId="33" fillId="2" borderId="25" xfId="0" applyFont="1" applyFill="1" applyBorder="1" applyAlignment="1">
      <alignment horizontal="center" vertical="center" wrapText="1" shrinkToFit="1"/>
    </xf>
    <xf numFmtId="0" fontId="6" fillId="3" borderId="9" xfId="1" applyFont="1" applyFill="1" applyBorder="1" applyAlignment="1">
      <alignment horizontal="center" vertical="center" wrapText="1" shrinkToFit="1"/>
    </xf>
    <xf numFmtId="0" fontId="6" fillId="3" borderId="7" xfId="1" applyFont="1" applyFill="1" applyBorder="1" applyAlignment="1">
      <alignment horizontal="center" vertical="center" wrapText="1" shrinkToFit="1"/>
    </xf>
    <xf numFmtId="0" fontId="6" fillId="3" borderId="8" xfId="1" applyFont="1" applyFill="1" applyBorder="1" applyAlignment="1">
      <alignment horizontal="center" vertical="center" wrapText="1" shrinkToFit="1"/>
    </xf>
    <xf numFmtId="0" fontId="6" fillId="3" borderId="135" xfId="1" applyFont="1" applyFill="1" applyBorder="1" applyAlignment="1">
      <alignment horizontal="center" vertical="center" shrinkToFit="1"/>
    </xf>
    <xf numFmtId="0" fontId="6" fillId="3" borderId="29" xfId="1" applyFont="1" applyFill="1" applyBorder="1" applyAlignment="1">
      <alignment horizontal="center" vertical="center" wrapText="1" shrinkToFit="1"/>
    </xf>
    <xf numFmtId="0" fontId="5" fillId="7" borderId="9" xfId="1" applyFont="1" applyFill="1" applyBorder="1" applyAlignment="1">
      <alignment vertical="center" wrapText="1" shrinkToFit="1"/>
    </xf>
    <xf numFmtId="0" fontId="5" fillId="7" borderId="7" xfId="1" applyFont="1" applyFill="1" applyBorder="1" applyAlignment="1">
      <alignment vertical="center" wrapText="1" shrinkToFit="1"/>
    </xf>
    <xf numFmtId="0" fontId="5" fillId="7" borderId="8" xfId="1" applyFont="1" applyFill="1" applyBorder="1" applyAlignment="1">
      <alignment vertical="center" wrapText="1" shrinkToFit="1"/>
    </xf>
    <xf numFmtId="0" fontId="6" fillId="7" borderId="135" xfId="1" applyFont="1" applyFill="1" applyBorder="1" applyAlignment="1">
      <alignment horizontal="center" vertical="center" shrinkToFit="1"/>
    </xf>
    <xf numFmtId="0" fontId="5" fillId="7" borderId="9" xfId="1" applyFont="1" applyFill="1" applyBorder="1" applyAlignment="1">
      <alignment horizontal="left" vertical="center" shrinkToFit="1"/>
    </xf>
    <xf numFmtId="0" fontId="5" fillId="7" borderId="7" xfId="1" applyFont="1" applyFill="1" applyBorder="1" applyAlignment="1">
      <alignment horizontal="left" vertical="center" shrinkToFit="1"/>
    </xf>
    <xf numFmtId="0" fontId="5" fillId="7" borderId="29" xfId="1" applyFont="1" applyFill="1" applyBorder="1" applyAlignment="1">
      <alignment horizontal="left" vertical="center" shrinkToFit="1"/>
    </xf>
    <xf numFmtId="0" fontId="32" fillId="6" borderId="29" xfId="0" applyFont="1" applyFill="1" applyBorder="1" applyAlignment="1">
      <alignment vertical="center" shrinkToFit="1"/>
    </xf>
    <xf numFmtId="0" fontId="32" fillId="6" borderId="35" xfId="0" applyFont="1" applyFill="1" applyBorder="1" applyAlignment="1">
      <alignment vertical="center" shrinkToFit="1"/>
    </xf>
    <xf numFmtId="0" fontId="32" fillId="6" borderId="34" xfId="0" applyFont="1" applyFill="1" applyBorder="1" applyAlignment="1">
      <alignment vertical="center" shrinkToFit="1"/>
    </xf>
    <xf numFmtId="0" fontId="32" fillId="6" borderId="96" xfId="0" applyFont="1" applyFill="1" applyBorder="1" applyAlignment="1">
      <alignment vertical="center" shrinkToFit="1"/>
    </xf>
    <xf numFmtId="0" fontId="35" fillId="3" borderId="134" xfId="0" applyFont="1" applyFill="1" applyBorder="1" applyAlignment="1">
      <alignment horizontal="center" vertical="center" wrapText="1" shrinkToFit="1"/>
    </xf>
    <xf numFmtId="0" fontId="35" fillId="3" borderId="169" xfId="0" applyFont="1" applyFill="1" applyBorder="1" applyAlignment="1">
      <alignment horizontal="center" vertical="center" wrapText="1" shrinkToFit="1"/>
    </xf>
    <xf numFmtId="0" fontId="40" fillId="3" borderId="134" xfId="0" applyFont="1" applyFill="1" applyBorder="1" applyAlignment="1">
      <alignment horizontal="center" vertical="center" wrapText="1" shrinkToFit="1"/>
    </xf>
    <xf numFmtId="0" fontId="40" fillId="3" borderId="169" xfId="0" applyFont="1" applyFill="1" applyBorder="1" applyAlignment="1">
      <alignment horizontal="center" vertical="center" wrapText="1" shrinkToFit="1"/>
    </xf>
    <xf numFmtId="0" fontId="40" fillId="3" borderId="168" xfId="0" applyFont="1" applyFill="1" applyBorder="1" applyAlignment="1">
      <alignment horizontal="center" vertical="center" wrapText="1" shrinkToFit="1"/>
    </xf>
    <xf numFmtId="0" fontId="40" fillId="3" borderId="170" xfId="0" applyFont="1" applyFill="1" applyBorder="1" applyAlignment="1">
      <alignment horizontal="center" vertical="center" wrapText="1" shrinkToFit="1"/>
    </xf>
    <xf numFmtId="0" fontId="32" fillId="0" borderId="71" xfId="0" applyFont="1" applyBorder="1" applyAlignment="1">
      <alignment vertical="center" wrapText="1"/>
    </xf>
    <xf numFmtId="0" fontId="32" fillId="0" borderId="69" xfId="0" applyFont="1" applyBorder="1">
      <alignment vertical="center"/>
    </xf>
    <xf numFmtId="0" fontId="32" fillId="0" borderId="72" xfId="0" applyFont="1" applyBorder="1">
      <alignment vertical="center"/>
    </xf>
    <xf numFmtId="0" fontId="32" fillId="2" borderId="171" xfId="0" applyFont="1" applyFill="1" applyBorder="1" applyAlignment="1">
      <alignment horizontal="center" vertical="center" shrinkToFit="1"/>
    </xf>
    <xf numFmtId="0" fontId="5" fillId="3" borderId="71"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70" xfId="0" applyFont="1" applyFill="1" applyBorder="1" applyAlignment="1">
      <alignment horizontal="center" vertical="center"/>
    </xf>
    <xf numFmtId="0" fontId="34" fillId="0" borderId="71" xfId="0" applyFont="1" applyBorder="1" applyAlignment="1">
      <alignment horizontal="center" vertical="center" shrinkToFit="1"/>
    </xf>
    <xf numFmtId="0" fontId="34" fillId="0" borderId="70" xfId="0" applyFont="1" applyBorder="1" applyAlignment="1">
      <alignment horizontal="center" vertical="center" shrinkToFit="1"/>
    </xf>
    <xf numFmtId="0" fontId="32" fillId="2" borderId="166" xfId="0" applyFont="1" applyFill="1" applyBorder="1" applyAlignment="1">
      <alignment horizontal="center" vertical="center" shrinkToFit="1"/>
    </xf>
    <xf numFmtId="0" fontId="32" fillId="3" borderId="71" xfId="0" applyFont="1" applyFill="1" applyBorder="1" applyAlignment="1">
      <alignment horizontal="center" vertical="center" shrinkToFit="1"/>
    </xf>
    <xf numFmtId="0" fontId="32" fillId="3" borderId="69" xfId="0" applyFont="1" applyFill="1" applyBorder="1" applyAlignment="1">
      <alignment horizontal="center" vertical="center" shrinkToFit="1"/>
    </xf>
    <xf numFmtId="0" fontId="32" fillId="3" borderId="70" xfId="0" applyFont="1" applyFill="1" applyBorder="1" applyAlignment="1">
      <alignment horizontal="center" vertical="center" shrinkToFit="1"/>
    </xf>
    <xf numFmtId="0" fontId="32" fillId="3" borderId="72" xfId="0" applyFont="1" applyFill="1" applyBorder="1" applyAlignment="1">
      <alignment horizontal="center" vertical="center" shrinkToFit="1"/>
    </xf>
    <xf numFmtId="0" fontId="42" fillId="6" borderId="7" xfId="0" applyFont="1" applyFill="1" applyBorder="1" applyAlignment="1">
      <alignment horizontal="left" vertical="center" wrapText="1"/>
    </xf>
    <xf numFmtId="0" fontId="42" fillId="6" borderId="7" xfId="0" applyFont="1" applyFill="1" applyBorder="1" applyAlignment="1">
      <alignment horizontal="left" vertical="center"/>
    </xf>
    <xf numFmtId="0" fontId="34" fillId="6" borderId="9" xfId="0" applyFont="1" applyFill="1" applyBorder="1" applyAlignment="1">
      <alignment horizontal="center" vertical="center" wrapText="1"/>
    </xf>
    <xf numFmtId="0" fontId="34" fillId="6" borderId="29" xfId="0" applyFont="1" applyFill="1" applyBorder="1" applyAlignment="1">
      <alignment horizontal="center" vertical="center" wrapText="1"/>
    </xf>
    <xf numFmtId="0" fontId="32" fillId="6" borderId="7" xfId="0" applyFont="1" applyFill="1" applyBorder="1" applyAlignment="1">
      <alignment horizontal="left" vertical="center" wrapText="1"/>
    </xf>
    <xf numFmtId="0" fontId="32" fillId="6" borderId="7" xfId="0" applyFont="1" applyFill="1" applyBorder="1" applyAlignment="1">
      <alignment horizontal="left" vertical="center"/>
    </xf>
    <xf numFmtId="0" fontId="37" fillId="0" borderId="193" xfId="0" applyFont="1" applyBorder="1" applyAlignment="1">
      <alignment vertical="center" shrinkToFit="1"/>
    </xf>
    <xf numFmtId="0" fontId="37" fillId="0" borderId="163" xfId="0" applyFont="1" applyBorder="1" applyAlignment="1">
      <alignment vertical="center" shrinkToFit="1"/>
    </xf>
    <xf numFmtId="0" fontId="37" fillId="0" borderId="164" xfId="0" applyFont="1" applyBorder="1" applyAlignment="1">
      <alignment vertical="center" shrinkToFit="1"/>
    </xf>
    <xf numFmtId="0" fontId="37" fillId="0" borderId="161" xfId="0" applyFont="1" applyBorder="1" applyAlignment="1">
      <alignment horizontal="center" vertical="center" shrinkToFit="1"/>
    </xf>
    <xf numFmtId="0" fontId="37" fillId="0" borderId="182" xfId="0" applyFont="1" applyBorder="1" applyAlignment="1">
      <alignment horizontal="center" vertical="center"/>
    </xf>
    <xf numFmtId="0" fontId="37" fillId="0" borderId="183" xfId="0" applyFont="1" applyBorder="1" applyAlignment="1">
      <alignment horizontal="center" vertical="center"/>
    </xf>
    <xf numFmtId="0" fontId="37" fillId="0" borderId="184" xfId="0" applyFont="1" applyBorder="1" applyAlignment="1">
      <alignment horizontal="center" vertical="center"/>
    </xf>
    <xf numFmtId="0" fontId="43" fillId="0" borderId="188" xfId="0" applyFont="1" applyBorder="1" applyAlignment="1">
      <alignment vertical="center" wrapText="1" shrinkToFit="1"/>
    </xf>
    <xf numFmtId="0" fontId="43" fillId="0" borderId="145" xfId="0" applyFont="1" applyBorder="1" applyAlignment="1">
      <alignment vertical="center" wrapText="1" shrinkToFit="1"/>
    </xf>
    <xf numFmtId="0" fontId="43" fillId="0" borderId="146" xfId="0" applyFont="1" applyBorder="1" applyAlignment="1">
      <alignment vertical="center" wrapText="1" shrinkToFit="1"/>
    </xf>
    <xf numFmtId="0" fontId="37" fillId="0" borderId="143" xfId="0" applyFont="1" applyBorder="1" applyAlignment="1">
      <alignment horizontal="center" vertical="center" shrinkToFit="1"/>
    </xf>
    <xf numFmtId="0" fontId="33" fillId="2" borderId="24" xfId="0" applyFont="1" applyFill="1" applyBorder="1" applyAlignment="1">
      <alignment horizontal="center" vertical="center" shrinkToFit="1"/>
    </xf>
    <xf numFmtId="0" fontId="33" fillId="2" borderId="186" xfId="0" applyFont="1" applyFill="1" applyBorder="1" applyAlignment="1">
      <alignment horizontal="center" vertical="center"/>
    </xf>
    <xf numFmtId="0" fontId="33" fillId="2" borderId="123" xfId="0" applyFont="1" applyFill="1" applyBorder="1" applyAlignment="1">
      <alignment horizontal="center" vertical="center"/>
    </xf>
    <xf numFmtId="0" fontId="33" fillId="2" borderId="187" xfId="0" applyFont="1" applyFill="1" applyBorder="1" applyAlignment="1">
      <alignment horizontal="center" vertical="center"/>
    </xf>
    <xf numFmtId="0" fontId="33" fillId="2" borderId="189" xfId="0" applyFont="1" applyFill="1" applyBorder="1" applyAlignment="1">
      <alignment horizontal="center" vertical="center"/>
    </xf>
    <xf numFmtId="0" fontId="33" fillId="2" borderId="190" xfId="0" applyFont="1" applyFill="1" applyBorder="1" applyAlignment="1">
      <alignment horizontal="center" vertical="center"/>
    </xf>
    <xf numFmtId="0" fontId="33" fillId="2" borderId="191" xfId="0" applyFont="1" applyFill="1" applyBorder="1" applyAlignment="1">
      <alignment horizontal="center" vertical="center"/>
    </xf>
    <xf numFmtId="0" fontId="34" fillId="0" borderId="123" xfId="0" applyFont="1" applyBorder="1" applyAlignment="1">
      <alignment horizontal="left" vertical="center" indent="1" shrinkToFit="1"/>
    </xf>
    <xf numFmtId="0" fontId="34" fillId="0" borderId="124" xfId="0" applyFont="1" applyBorder="1" applyAlignment="1">
      <alignment horizontal="left" vertical="center" indent="1" shrinkToFit="1"/>
    </xf>
    <xf numFmtId="0" fontId="34" fillId="0" borderId="190" xfId="0" applyFont="1" applyBorder="1" applyAlignment="1">
      <alignment horizontal="left" vertical="center" indent="1" shrinkToFit="1"/>
    </xf>
    <xf numFmtId="0" fontId="34" fillId="0" borderId="192" xfId="0" applyFont="1" applyBorder="1" applyAlignment="1">
      <alignment horizontal="left" vertical="center" indent="1" shrinkToFit="1"/>
    </xf>
    <xf numFmtId="0" fontId="35" fillId="3" borderId="9" xfId="0" applyFont="1" applyFill="1" applyBorder="1" applyAlignment="1">
      <alignment horizontal="center" vertical="center" wrapText="1" shrinkToFit="1"/>
    </xf>
    <xf numFmtId="0" fontId="5" fillId="0" borderId="135" xfId="0" applyFont="1" applyBorder="1" applyAlignment="1">
      <alignment horizontal="left" vertical="center" indent="1"/>
    </xf>
    <xf numFmtId="0" fontId="16" fillId="0" borderId="135" xfId="0" applyFont="1" applyBorder="1" applyAlignment="1">
      <alignment horizontal="left" vertical="center" wrapText="1" indent="1"/>
    </xf>
    <xf numFmtId="0" fontId="16" fillId="0" borderId="135" xfId="0" applyFont="1" applyBorder="1" applyAlignment="1">
      <alignment horizontal="left" vertical="center" indent="1"/>
    </xf>
    <xf numFmtId="0" fontId="5" fillId="3" borderId="27" xfId="0" applyFont="1" applyFill="1" applyBorder="1" applyAlignment="1">
      <alignment horizontal="center" vertical="center" wrapText="1" shrinkToFit="1"/>
    </xf>
    <xf numFmtId="0" fontId="5" fillId="3" borderId="24"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21" xfId="0" applyFont="1" applyFill="1" applyBorder="1" applyAlignment="1">
      <alignment horizontal="center" vertical="center" shrinkToFit="1"/>
    </xf>
    <xf numFmtId="0" fontId="32" fillId="0" borderId="9" xfId="0" applyFont="1" applyBorder="1" applyAlignment="1">
      <alignment horizontal="left" vertical="center" wrapText="1" indent="1" shrinkToFit="1"/>
    </xf>
    <xf numFmtId="0" fontId="32" fillId="0" borderId="7" xfId="0" applyFont="1" applyBorder="1" applyAlignment="1">
      <alignment horizontal="left" vertical="center" wrapText="1" indent="1" shrinkToFit="1"/>
    </xf>
    <xf numFmtId="0" fontId="32" fillId="0" borderId="8" xfId="0" applyFont="1" applyBorder="1" applyAlignment="1">
      <alignment horizontal="left" vertical="center" wrapText="1" indent="1" shrinkToFit="1"/>
    </xf>
    <xf numFmtId="0" fontId="35" fillId="3" borderId="135" xfId="0" applyFont="1" applyFill="1" applyBorder="1" applyAlignment="1">
      <alignment horizontal="center" vertical="center" shrinkToFit="1"/>
    </xf>
    <xf numFmtId="0" fontId="32" fillId="0" borderId="135" xfId="0" applyFont="1" applyBorder="1" applyAlignment="1">
      <alignment horizontal="left" vertical="center" indent="1"/>
    </xf>
    <xf numFmtId="0" fontId="32" fillId="0" borderId="135" xfId="0" applyFont="1" applyBorder="1" applyAlignment="1">
      <alignment horizontal="left" vertical="center" indent="1" shrinkToFit="1"/>
    </xf>
    <xf numFmtId="0" fontId="32" fillId="0" borderId="27" xfId="0" applyFont="1" applyBorder="1" applyAlignment="1">
      <alignment horizontal="center" vertical="center"/>
    </xf>
    <xf numFmtId="0" fontId="32" fillId="0" borderId="24" xfId="0" applyFont="1" applyBorder="1" applyAlignment="1">
      <alignment horizontal="center" vertical="center"/>
    </xf>
    <xf numFmtId="0" fontId="35" fillId="0" borderId="24" xfId="0" applyFont="1" applyBorder="1" applyAlignment="1">
      <alignment vertical="center" wrapText="1"/>
    </xf>
    <xf numFmtId="0" fontId="35" fillId="0" borderId="24" xfId="0" applyFont="1" applyBorder="1">
      <alignment vertical="center"/>
    </xf>
    <xf numFmtId="0" fontId="35" fillId="0" borderId="25" xfId="0" applyFont="1" applyBorder="1">
      <alignment vertical="center"/>
    </xf>
    <xf numFmtId="49" fontId="32" fillId="0" borderId="9" xfId="0" applyNumberFormat="1" applyFont="1" applyBorder="1" applyAlignment="1">
      <alignment horizontal="left" vertical="center" indent="1" shrinkToFit="1"/>
    </xf>
    <xf numFmtId="49" fontId="32" fillId="0" borderId="7" xfId="0" applyNumberFormat="1" applyFont="1" applyBorder="1" applyAlignment="1">
      <alignment horizontal="left" vertical="center" indent="1" shrinkToFit="1"/>
    </xf>
    <xf numFmtId="49" fontId="32" fillId="0" borderId="8" xfId="0" applyNumberFormat="1" applyFont="1" applyBorder="1" applyAlignment="1">
      <alignment horizontal="left" vertical="center" indent="1" shrinkToFit="1"/>
    </xf>
    <xf numFmtId="0" fontId="35" fillId="2" borderId="27" xfId="0" applyFont="1" applyFill="1" applyBorder="1" applyAlignment="1">
      <alignment horizontal="center" vertical="center"/>
    </xf>
    <xf numFmtId="0" fontId="35" fillId="2" borderId="24" xfId="0" applyFont="1" applyFill="1" applyBorder="1" applyAlignment="1">
      <alignment horizontal="center" vertical="center"/>
    </xf>
    <xf numFmtId="0" fontId="35" fillId="2" borderId="25" xfId="0" applyFont="1" applyFill="1" applyBorder="1" applyAlignment="1">
      <alignment horizontal="center" vertical="center"/>
    </xf>
    <xf numFmtId="0" fontId="35" fillId="2" borderId="18" xfId="0" applyFont="1" applyFill="1" applyBorder="1" applyAlignment="1">
      <alignment horizontal="center" vertical="center"/>
    </xf>
    <xf numFmtId="0" fontId="35" fillId="2" borderId="0" xfId="0" applyFont="1" applyFill="1" applyAlignment="1">
      <alignment horizontal="center" vertical="center"/>
    </xf>
    <xf numFmtId="0" fontId="35" fillId="2" borderId="17" xfId="0" applyFont="1" applyFill="1" applyBorder="1" applyAlignment="1">
      <alignment horizontal="center" vertical="center"/>
    </xf>
    <xf numFmtId="0" fontId="35" fillId="2" borderId="20"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22" xfId="0" applyFont="1" applyFill="1" applyBorder="1" applyAlignment="1">
      <alignment horizontal="center" vertical="center"/>
    </xf>
    <xf numFmtId="0" fontId="3" fillId="3" borderId="27"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4" fillId="0" borderId="24" xfId="0" applyFont="1" applyBorder="1" applyAlignment="1">
      <alignment horizontal="left" vertical="center" indent="1" shrinkToFit="1"/>
    </xf>
    <xf numFmtId="0" fontId="34" fillId="0" borderId="25" xfId="0" applyFont="1" applyBorder="1" applyAlignment="1">
      <alignment horizontal="left" vertical="center" indent="1" shrinkToFit="1"/>
    </xf>
    <xf numFmtId="177" fontId="32" fillId="0" borderId="9" xfId="0" applyNumberFormat="1" applyFont="1" applyBorder="1" applyAlignment="1">
      <alignment horizontal="left" vertical="center" indent="1" shrinkToFit="1"/>
    </xf>
    <xf numFmtId="177" fontId="32" fillId="0" borderId="7" xfId="0" applyNumberFormat="1" applyFont="1" applyBorder="1" applyAlignment="1">
      <alignment horizontal="left" vertical="center" indent="1" shrinkToFit="1"/>
    </xf>
    <xf numFmtId="177" fontId="32" fillId="0" borderId="8" xfId="0" applyNumberFormat="1" applyFont="1" applyBorder="1" applyAlignment="1">
      <alignment horizontal="left" vertical="center" indent="1" shrinkToFit="1"/>
    </xf>
    <xf numFmtId="0" fontId="37" fillId="0" borderId="180" xfId="0" applyFont="1" applyBorder="1" applyAlignment="1">
      <alignment horizontal="center" vertical="center" shrinkToFit="1"/>
    </xf>
    <xf numFmtId="0" fontId="37" fillId="0" borderId="181" xfId="0" applyFont="1" applyBorder="1" applyAlignment="1">
      <alignment horizontal="center" vertical="center" shrinkToFit="1"/>
    </xf>
    <xf numFmtId="0" fontId="42" fillId="6" borderId="35" xfId="0" applyFont="1" applyFill="1" applyBorder="1" applyAlignment="1">
      <alignment horizontal="left" vertical="center" wrapText="1"/>
    </xf>
    <xf numFmtId="0" fontId="42" fillId="6" borderId="35" xfId="0" applyFont="1" applyFill="1" applyBorder="1" applyAlignment="1">
      <alignment horizontal="left" vertical="center"/>
    </xf>
    <xf numFmtId="0" fontId="32" fillId="6" borderId="35" xfId="0" applyFont="1" applyFill="1" applyBorder="1" applyAlignment="1">
      <alignment horizontal="left" vertical="center" wrapText="1"/>
    </xf>
    <xf numFmtId="0" fontId="32" fillId="6" borderId="35" xfId="0" applyFont="1" applyFill="1" applyBorder="1" applyAlignment="1">
      <alignment horizontal="left" vertical="center"/>
    </xf>
    <xf numFmtId="0" fontId="34" fillId="6" borderId="33" xfId="0" applyFont="1" applyFill="1" applyBorder="1" applyAlignment="1">
      <alignment horizontal="center" vertical="center" shrinkToFit="1"/>
    </xf>
    <xf numFmtId="0" fontId="34" fillId="6" borderId="35" xfId="0" applyFont="1" applyFill="1" applyBorder="1" applyAlignment="1">
      <alignment horizontal="center" vertical="center" shrinkToFit="1"/>
    </xf>
    <xf numFmtId="0" fontId="34" fillId="6" borderId="34" xfId="0" applyFont="1" applyFill="1" applyBorder="1" applyAlignment="1">
      <alignment horizontal="center" vertical="center" shrinkToFit="1"/>
    </xf>
    <xf numFmtId="0" fontId="34" fillId="6" borderId="33" xfId="0" applyFont="1" applyFill="1" applyBorder="1" applyAlignment="1">
      <alignment horizontal="center" vertical="center" wrapText="1"/>
    </xf>
    <xf numFmtId="0" fontId="34" fillId="6" borderId="96" xfId="0" applyFont="1" applyFill="1" applyBorder="1" applyAlignment="1">
      <alignment horizontal="center" vertical="center" wrapText="1"/>
    </xf>
    <xf numFmtId="0" fontId="37" fillId="0" borderId="139" xfId="0" applyFont="1" applyBorder="1" applyAlignment="1">
      <alignment horizontal="center" vertical="center" shrinkToFit="1"/>
    </xf>
    <xf numFmtId="0" fontId="37" fillId="0" borderId="140" xfId="0" applyFont="1" applyBorder="1" applyAlignment="1">
      <alignment horizontal="center" vertical="center" shrinkToFit="1"/>
    </xf>
    <xf numFmtId="0" fontId="37" fillId="0" borderId="194" xfId="0" applyFont="1" applyBorder="1" applyAlignment="1">
      <alignment horizontal="center" vertical="center" shrinkToFit="1"/>
    </xf>
    <xf numFmtId="0" fontId="38" fillId="0" borderId="172" xfId="0" applyFont="1" applyBorder="1" applyAlignment="1">
      <alignment horizontal="center" vertical="center" shrinkToFit="1"/>
    </xf>
    <xf numFmtId="0" fontId="38" fillId="0" borderId="173" xfId="0" applyFont="1" applyBorder="1" applyAlignment="1">
      <alignment horizontal="center" vertical="center" shrinkToFit="1"/>
    </xf>
    <xf numFmtId="0" fontId="38" fillId="0" borderId="174" xfId="0" applyFont="1" applyBorder="1" applyAlignment="1">
      <alignment horizontal="center" vertical="center" shrinkToFit="1"/>
    </xf>
    <xf numFmtId="0" fontId="37" fillId="0" borderId="149" xfId="0" applyFont="1" applyBorder="1" applyAlignment="1">
      <alignment horizontal="center" vertical="center" shrinkToFit="1"/>
    </xf>
    <xf numFmtId="0" fontId="37" fillId="0" borderId="175" xfId="0" applyFont="1" applyBorder="1" applyAlignment="1">
      <alignment horizontal="center" vertical="center" shrinkToFit="1"/>
    </xf>
    <xf numFmtId="49" fontId="17" fillId="6" borderId="33" xfId="1" applyNumberFormat="1" applyFont="1" applyFill="1" applyBorder="1" applyAlignment="1">
      <alignment horizontal="center" vertical="center" shrinkToFit="1"/>
    </xf>
    <xf numFmtId="49" fontId="17" fillId="6" borderId="35" xfId="1" applyNumberFormat="1" applyFont="1" applyFill="1" applyBorder="1" applyAlignment="1">
      <alignment horizontal="center" vertical="center" shrinkToFit="1"/>
    </xf>
    <xf numFmtId="49" fontId="17" fillId="6" borderId="34" xfId="1" applyNumberFormat="1" applyFont="1" applyFill="1" applyBorder="1" applyAlignment="1">
      <alignment horizontal="center" vertical="center" shrinkToFit="1"/>
    </xf>
    <xf numFmtId="0" fontId="17" fillId="6" borderId="112" xfId="1" applyFont="1" applyFill="1" applyBorder="1" applyAlignment="1">
      <alignment horizontal="center" vertical="center" shrinkToFit="1"/>
    </xf>
    <xf numFmtId="0" fontId="34" fillId="0" borderId="33" xfId="0" applyFont="1" applyBorder="1" applyAlignment="1">
      <alignment horizontal="left" vertical="center" shrinkToFit="1"/>
    </xf>
    <xf numFmtId="0" fontId="34" fillId="0" borderId="35" xfId="0" applyFont="1" applyBorder="1" applyAlignment="1">
      <alignment horizontal="left" vertical="center" shrinkToFit="1"/>
    </xf>
    <xf numFmtId="0" fontId="34" fillId="0" borderId="96" xfId="0" applyFont="1" applyBorder="1" applyAlignment="1">
      <alignment horizontal="left" vertical="center" shrinkToFit="1"/>
    </xf>
    <xf numFmtId="0" fontId="37" fillId="0" borderId="176" xfId="0" applyFont="1" applyBorder="1" applyAlignment="1">
      <alignment horizontal="center" vertical="center" shrinkToFit="1"/>
    </xf>
    <xf numFmtId="0" fontId="37" fillId="0" borderId="177" xfId="0" applyFont="1" applyBorder="1" applyAlignment="1">
      <alignment horizontal="center" vertical="center" shrinkToFit="1"/>
    </xf>
    <xf numFmtId="0" fontId="37" fillId="0" borderId="178" xfId="0" applyFont="1" applyBorder="1" applyAlignment="1">
      <alignment horizontal="center" vertical="center" shrinkToFit="1"/>
    </xf>
    <xf numFmtId="49" fontId="17" fillId="6" borderId="9" xfId="1" applyNumberFormat="1" applyFont="1" applyFill="1" applyBorder="1" applyAlignment="1">
      <alignment vertical="center" shrinkToFit="1"/>
    </xf>
    <xf numFmtId="49" fontId="17" fillId="6" borderId="7" xfId="1" applyNumberFormat="1" applyFont="1" applyFill="1" applyBorder="1" applyAlignment="1">
      <alignment vertical="center" shrinkToFit="1"/>
    </xf>
    <xf numFmtId="49" fontId="17" fillId="6" borderId="8" xfId="1" applyNumberFormat="1" applyFont="1" applyFill="1" applyBorder="1" applyAlignment="1">
      <alignment vertical="center" shrinkToFit="1"/>
    </xf>
    <xf numFmtId="0" fontId="17" fillId="6" borderId="135" xfId="1" applyFont="1" applyFill="1" applyBorder="1" applyAlignment="1">
      <alignment horizontal="center" vertical="center" shrinkToFit="1"/>
    </xf>
    <xf numFmtId="0" fontId="34" fillId="0" borderId="9" xfId="0" applyFont="1" applyBorder="1" applyAlignment="1">
      <alignment vertical="center" shrinkToFit="1"/>
    </xf>
    <xf numFmtId="0" fontId="34" fillId="0" borderId="7" xfId="0" applyFont="1" applyBorder="1" applyAlignment="1">
      <alignment vertical="center" shrinkToFit="1"/>
    </xf>
    <xf numFmtId="0" fontId="34" fillId="0" borderId="29" xfId="0" applyFont="1" applyBorder="1" applyAlignment="1">
      <alignment vertical="center" shrinkToFit="1"/>
    </xf>
    <xf numFmtId="0" fontId="37" fillId="0" borderId="142" xfId="0" applyFont="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2" xfId="0" applyFont="1" applyFill="1" applyBorder="1" applyAlignment="1">
      <alignment horizontal="center" vertical="center" shrinkToFit="1"/>
    </xf>
    <xf numFmtId="0" fontId="32" fillId="3" borderId="13" xfId="0" applyFont="1" applyFill="1" applyBorder="1" applyAlignment="1">
      <alignment horizontal="center" vertical="center" shrinkToFit="1"/>
    </xf>
    <xf numFmtId="0" fontId="32" fillId="3" borderId="20" xfId="0" applyFont="1" applyFill="1" applyBorder="1" applyAlignment="1">
      <alignment horizontal="center" vertical="center" shrinkToFit="1"/>
    </xf>
    <xf numFmtId="0" fontId="32" fillId="3" borderId="21" xfId="0" applyFont="1" applyFill="1" applyBorder="1" applyAlignment="1">
      <alignment horizontal="center" vertical="center" shrinkToFit="1"/>
    </xf>
    <xf numFmtId="0" fontId="32" fillId="3" borderId="22" xfId="0" applyFont="1" applyFill="1" applyBorder="1" applyAlignment="1">
      <alignment horizontal="center" vertical="center" shrinkToFit="1"/>
    </xf>
    <xf numFmtId="0" fontId="37" fillId="0" borderId="179" xfId="0" applyFont="1" applyBorder="1" applyAlignment="1">
      <alignment horizontal="center" vertical="center"/>
    </xf>
    <xf numFmtId="0" fontId="37" fillId="0" borderId="180" xfId="0" applyFont="1" applyBorder="1" applyAlignment="1">
      <alignment horizontal="center" vertical="center"/>
    </xf>
    <xf numFmtId="0" fontId="37" fillId="0" borderId="148" xfId="0" applyFont="1" applyBorder="1" applyAlignment="1">
      <alignment horizontal="center" vertical="center" shrinkToFit="1"/>
    </xf>
    <xf numFmtId="0" fontId="37" fillId="0" borderId="147" xfId="0" applyFont="1" applyBorder="1" applyAlignment="1">
      <alignment horizontal="center" vertical="center" shrinkToFit="1"/>
    </xf>
    <xf numFmtId="0" fontId="99" fillId="6" borderId="0" xfId="4" applyFont="1" applyFill="1" applyAlignment="1">
      <alignment horizontal="right" vertical="center"/>
    </xf>
    <xf numFmtId="0" fontId="33" fillId="2" borderId="273" xfId="0" applyFont="1" applyFill="1" applyBorder="1" applyAlignment="1">
      <alignment horizontal="center" vertical="center" wrapText="1" shrinkToFit="1"/>
    </xf>
    <xf numFmtId="0" fontId="33" fillId="2" borderId="274" xfId="0" applyFont="1" applyFill="1" applyBorder="1" applyAlignment="1">
      <alignment horizontal="center" vertical="center" wrapText="1" shrinkToFit="1"/>
    </xf>
    <xf numFmtId="0" fontId="33" fillId="2" borderId="275" xfId="0" applyFont="1" applyFill="1" applyBorder="1" applyAlignment="1">
      <alignment horizontal="center" vertical="center" wrapText="1" shrinkToFit="1"/>
    </xf>
    <xf numFmtId="0" fontId="44" fillId="11" borderId="0" xfId="4" applyFont="1" applyFill="1" applyAlignment="1">
      <alignment horizontal="center" vertical="center" wrapText="1"/>
    </xf>
    <xf numFmtId="0" fontId="32" fillId="3" borderId="276" xfId="4" applyFont="1" applyFill="1" applyBorder="1" applyAlignment="1">
      <alignment horizontal="center" vertical="center" wrapText="1"/>
    </xf>
    <xf numFmtId="0" fontId="32" fillId="3" borderId="277" xfId="4" applyFont="1" applyFill="1" applyBorder="1" applyAlignment="1">
      <alignment horizontal="center" vertical="center" wrapText="1"/>
    </xf>
    <xf numFmtId="0" fontId="32" fillId="3" borderId="278" xfId="4" applyFont="1" applyFill="1" applyBorder="1" applyAlignment="1">
      <alignment horizontal="center" vertical="center" wrapText="1"/>
    </xf>
    <xf numFmtId="49" fontId="17" fillId="0" borderId="7" xfId="1" applyNumberFormat="1" applyFont="1" applyBorder="1" applyAlignment="1">
      <alignment horizontal="center" vertical="center" shrinkToFit="1"/>
    </xf>
    <xf numFmtId="49" fontId="46" fillId="0" borderId="24" xfId="1" applyNumberFormat="1" applyFont="1" applyBorder="1" applyAlignment="1">
      <alignment horizontal="center" vertical="center" shrinkToFit="1"/>
    </xf>
    <xf numFmtId="0" fontId="46" fillId="0" borderId="9" xfId="1" applyFont="1" applyBorder="1" applyAlignment="1" applyProtection="1">
      <alignment horizontal="left" vertical="center" indent="1" shrinkToFit="1"/>
      <protection locked="0"/>
    </xf>
    <xf numFmtId="0" fontId="46" fillId="0" borderId="7" xfId="1" applyFont="1" applyBorder="1" applyAlignment="1" applyProtection="1">
      <alignment horizontal="left" vertical="center" indent="1" shrinkToFit="1"/>
      <protection locked="0"/>
    </xf>
    <xf numFmtId="49" fontId="46" fillId="0" borderId="9" xfId="1" applyNumberFormat="1" applyFont="1" applyBorder="1" applyAlignment="1">
      <alignment horizontal="left" vertical="center" indent="1" shrinkToFit="1"/>
    </xf>
    <xf numFmtId="49" fontId="46" fillId="0" borderId="7" xfId="1" applyNumberFormat="1" applyFont="1" applyBorder="1" applyAlignment="1">
      <alignment horizontal="left" vertical="center" indent="1" shrinkToFit="1"/>
    </xf>
    <xf numFmtId="49" fontId="46" fillId="0" borderId="8" xfId="1" applyNumberFormat="1" applyFont="1" applyBorder="1" applyAlignment="1">
      <alignment horizontal="left" vertical="center" indent="1" shrinkToFit="1"/>
    </xf>
    <xf numFmtId="49" fontId="46" fillId="0" borderId="9" xfId="1" applyNumberFormat="1" applyFont="1" applyBorder="1" applyAlignment="1" applyProtection="1">
      <alignment horizontal="left" vertical="center" indent="1" shrinkToFit="1"/>
      <protection locked="0"/>
    </xf>
    <xf numFmtId="49" fontId="46" fillId="0" borderId="7" xfId="1" applyNumberFormat="1" applyFont="1" applyBorder="1" applyAlignment="1" applyProtection="1">
      <alignment horizontal="left" vertical="center" indent="1" shrinkToFit="1"/>
      <protection locked="0"/>
    </xf>
    <xf numFmtId="49" fontId="46" fillId="0" borderId="9" xfId="1" applyNumberFormat="1" applyFont="1" applyBorder="1" applyAlignment="1" applyProtection="1">
      <alignment horizontal="center" vertical="center" shrinkToFit="1"/>
      <protection locked="0"/>
    </xf>
    <xf numFmtId="49" fontId="46" fillId="0" borderId="7" xfId="1" applyNumberFormat="1"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49" fontId="44" fillId="0" borderId="4" xfId="1" applyNumberFormat="1" applyFont="1" applyBorder="1" applyAlignment="1">
      <alignment horizontal="left" vertical="center" indent="1" shrinkToFit="1"/>
    </xf>
    <xf numFmtId="49" fontId="44" fillId="0" borderId="2" xfId="1" applyNumberFormat="1" applyFont="1" applyBorder="1" applyAlignment="1">
      <alignment horizontal="left" vertical="center" indent="1" shrinkToFit="1"/>
    </xf>
    <xf numFmtId="49" fontId="44" fillId="0" borderId="5" xfId="1" applyNumberFormat="1" applyFont="1" applyBorder="1" applyAlignment="1">
      <alignment horizontal="left" vertical="center" indent="1" shrinkToFit="1"/>
    </xf>
    <xf numFmtId="49" fontId="45" fillId="0" borderId="12" xfId="1" applyNumberFormat="1" applyFont="1" applyBorder="1" applyAlignment="1">
      <alignment horizontal="center" vertical="center" shrinkToFit="1"/>
    </xf>
    <xf numFmtId="0" fontId="46" fillId="0" borderId="18" xfId="1" applyFont="1" applyBorder="1" applyAlignment="1">
      <alignment horizontal="left" vertical="center" indent="1" shrinkToFit="1"/>
    </xf>
    <xf numFmtId="0" fontId="46" fillId="0" borderId="0" xfId="1" applyFont="1" applyAlignment="1">
      <alignment horizontal="left" vertical="center" indent="1" shrinkToFit="1"/>
    </xf>
    <xf numFmtId="0" fontId="46" fillId="0" borderId="19" xfId="1" applyFont="1" applyBorder="1" applyAlignment="1">
      <alignment horizontal="left" vertical="center" indent="1" shrinkToFit="1"/>
    </xf>
    <xf numFmtId="0" fontId="46" fillId="0" borderId="20" xfId="1" applyFont="1" applyBorder="1" applyAlignment="1">
      <alignment horizontal="left" vertical="center" indent="1" shrinkToFit="1"/>
    </xf>
    <xf numFmtId="0" fontId="46" fillId="0" borderId="21" xfId="1" applyFont="1" applyBorder="1" applyAlignment="1">
      <alignment horizontal="left" vertical="center" indent="1" shrinkToFit="1"/>
    </xf>
    <xf numFmtId="0" fontId="46" fillId="0" borderId="23" xfId="1" applyFont="1" applyBorder="1" applyAlignment="1">
      <alignment horizontal="left" vertical="center" indent="1" shrinkToFit="1"/>
    </xf>
    <xf numFmtId="0" fontId="45" fillId="0" borderId="26" xfId="1" applyFont="1" applyBorder="1" applyAlignment="1">
      <alignment horizontal="left" vertical="center" indent="1" shrinkToFit="1"/>
    </xf>
    <xf numFmtId="49" fontId="46" fillId="0" borderId="21" xfId="1" applyNumberFormat="1" applyFont="1" applyBorder="1" applyAlignment="1">
      <alignment horizontal="left" vertical="center" indent="1" shrinkToFit="1"/>
    </xf>
    <xf numFmtId="177" fontId="44" fillId="0" borderId="4" xfId="1" applyNumberFormat="1" applyFont="1" applyBorder="1" applyAlignment="1">
      <alignment horizontal="left" vertical="center" indent="1" shrinkToFit="1"/>
    </xf>
    <xf numFmtId="177" fontId="44" fillId="0" borderId="2" xfId="1" applyNumberFormat="1" applyFont="1" applyBorder="1" applyAlignment="1">
      <alignment horizontal="left" vertical="center" indent="1" shrinkToFit="1"/>
    </xf>
    <xf numFmtId="177" fontId="44" fillId="0" borderId="5" xfId="1" applyNumberFormat="1" applyFont="1" applyBorder="1" applyAlignment="1">
      <alignment horizontal="left" vertical="center" indent="1" shrinkToFit="1"/>
    </xf>
    <xf numFmtId="0" fontId="44" fillId="0" borderId="9" xfId="1" applyFont="1" applyBorder="1" applyAlignment="1">
      <alignment horizontal="left" vertical="center" indent="1" shrinkToFit="1"/>
    </xf>
    <xf numFmtId="0" fontId="44" fillId="0" borderId="7" xfId="1" applyFont="1" applyBorder="1" applyAlignment="1">
      <alignment horizontal="left" vertical="center" indent="1" shrinkToFit="1"/>
    </xf>
    <xf numFmtId="0" fontId="44" fillId="0" borderId="8" xfId="1" applyFont="1" applyBorder="1" applyAlignment="1">
      <alignment horizontal="left" vertical="center" indent="1" shrinkToFit="1"/>
    </xf>
    <xf numFmtId="49" fontId="16" fillId="0" borderId="28" xfId="1" applyNumberFormat="1" applyFont="1" applyBorder="1" applyAlignment="1">
      <alignment vertical="center" shrinkToFit="1"/>
    </xf>
    <xf numFmtId="0" fontId="51" fillId="0" borderId="0" xfId="4" applyFont="1" applyAlignment="1">
      <alignment horizontal="center" vertical="center" wrapText="1"/>
    </xf>
    <xf numFmtId="0" fontId="58" fillId="5" borderId="139" xfId="4" applyFont="1" applyFill="1" applyBorder="1" applyAlignment="1">
      <alignment horizontal="left" vertical="top" indent="1"/>
    </xf>
    <xf numFmtId="0" fontId="58" fillId="5" borderId="140" xfId="4" applyFont="1" applyFill="1" applyBorder="1" applyAlignment="1">
      <alignment horizontal="left" vertical="top" indent="1"/>
    </xf>
    <xf numFmtId="0" fontId="58" fillId="5" borderId="141" xfId="4" applyFont="1" applyFill="1" applyBorder="1" applyAlignment="1">
      <alignment horizontal="left" vertical="top" indent="1"/>
    </xf>
    <xf numFmtId="0" fontId="58" fillId="5" borderId="139" xfId="4" applyFont="1" applyFill="1" applyBorder="1" applyAlignment="1">
      <alignment horizontal="left" vertical="top" wrapText="1" indent="1"/>
    </xf>
    <xf numFmtId="0" fontId="48" fillId="0" borderId="140" xfId="4" applyBorder="1" applyAlignment="1">
      <alignment horizontal="left" vertical="top" wrapText="1" indent="1"/>
    </xf>
    <xf numFmtId="0" fontId="48" fillId="0" borderId="141" xfId="4" applyBorder="1" applyAlignment="1">
      <alignment horizontal="left" vertical="top" wrapText="1" indent="1"/>
    </xf>
    <xf numFmtId="0" fontId="58" fillId="0" borderId="139" xfId="4" applyFont="1" applyBorder="1" applyAlignment="1">
      <alignment horizontal="left" vertical="top" indent="1"/>
    </xf>
    <xf numFmtId="0" fontId="58" fillId="0" borderId="140" xfId="4" applyFont="1" applyBorder="1" applyAlignment="1">
      <alignment horizontal="left" vertical="top" indent="1"/>
    </xf>
    <xf numFmtId="0" fontId="58" fillId="0" borderId="141" xfId="4" applyFont="1" applyBorder="1" applyAlignment="1">
      <alignment horizontal="left" vertical="top" indent="1"/>
    </xf>
    <xf numFmtId="0" fontId="48" fillId="0" borderId="140" xfId="4" applyBorder="1" applyAlignment="1">
      <alignment horizontal="left" vertical="top" indent="1"/>
    </xf>
    <xf numFmtId="0" fontId="48" fillId="0" borderId="141" xfId="4" applyBorder="1" applyAlignment="1">
      <alignment horizontal="left" vertical="top" indent="1"/>
    </xf>
    <xf numFmtId="0" fontId="74" fillId="0" borderId="0" xfId="4" applyFont="1" applyAlignment="1">
      <alignment horizontal="center" vertical="center"/>
    </xf>
    <xf numFmtId="0" fontId="75" fillId="0" borderId="0" xfId="4" applyFont="1" applyAlignment="1">
      <alignment horizontal="center" vertical="center"/>
    </xf>
    <xf numFmtId="0" fontId="56" fillId="5" borderId="222" xfId="4" applyFont="1" applyFill="1" applyBorder="1" applyAlignment="1">
      <alignment horizontal="left" vertical="center" wrapText="1" indent="1"/>
    </xf>
    <xf numFmtId="0" fontId="48" fillId="0" borderId="183" xfId="4" applyBorder="1" applyAlignment="1">
      <alignment horizontal="left" vertical="center" indent="1"/>
    </xf>
    <xf numFmtId="0" fontId="48" fillId="0" borderId="184" xfId="4" applyBorder="1" applyAlignment="1">
      <alignment horizontal="left" vertical="center" indent="1"/>
    </xf>
    <xf numFmtId="0" fontId="55" fillId="0" borderId="139" xfId="4" applyFont="1" applyBorder="1" applyAlignment="1">
      <alignment horizontal="center" vertical="center" wrapText="1"/>
    </xf>
    <xf numFmtId="0" fontId="55" fillId="0" borderId="140" xfId="4" applyFont="1" applyBorder="1" applyAlignment="1">
      <alignment horizontal="center" vertical="center" wrapText="1"/>
    </xf>
    <xf numFmtId="0" fontId="55" fillId="0" borderId="141" xfId="4" applyFont="1" applyBorder="1" applyAlignment="1">
      <alignment horizontal="center" vertical="center" wrapText="1"/>
    </xf>
    <xf numFmtId="38" fontId="55" fillId="0" borderId="139" xfId="4" applyNumberFormat="1" applyFont="1" applyBorder="1" applyAlignment="1">
      <alignment horizontal="center" vertical="center" wrapText="1"/>
    </xf>
    <xf numFmtId="0" fontId="56" fillId="5" borderId="204" xfId="4" applyFont="1" applyFill="1" applyBorder="1" applyAlignment="1">
      <alignment horizontal="left" vertical="center" wrapText="1" indent="1"/>
    </xf>
    <xf numFmtId="0" fontId="66" fillId="0" borderId="205" xfId="4" applyFont="1" applyBorder="1" applyAlignment="1">
      <alignment horizontal="left" vertical="center" indent="1"/>
    </xf>
    <xf numFmtId="0" fontId="66" fillId="0" borderId="206" xfId="4" applyFont="1" applyBorder="1" applyAlignment="1">
      <alignment horizontal="left" vertical="center" indent="1"/>
    </xf>
    <xf numFmtId="0" fontId="55" fillId="0" borderId="207" xfId="4" applyFont="1" applyBorder="1" applyAlignment="1">
      <alignment horizontal="center" vertical="center" wrapText="1"/>
    </xf>
    <xf numFmtId="0" fontId="55" fillId="0" borderId="205" xfId="4" applyFont="1" applyBorder="1" applyAlignment="1">
      <alignment horizontal="center" vertical="center" wrapText="1"/>
    </xf>
    <xf numFmtId="0" fontId="55" fillId="0" borderId="206" xfId="4" applyFont="1" applyBorder="1" applyAlignment="1">
      <alignment horizontal="center" vertical="center" wrapText="1"/>
    </xf>
    <xf numFmtId="0" fontId="52" fillId="0" borderId="0" xfId="4" applyFont="1" applyAlignment="1">
      <alignment horizontal="left"/>
    </xf>
    <xf numFmtId="0" fontId="72" fillId="0" borderId="0" xfId="4" applyFont="1" applyAlignment="1">
      <alignment horizontal="center" vertical="top"/>
    </xf>
    <xf numFmtId="0" fontId="64" fillId="0" borderId="0" xfId="4" applyFont="1" applyAlignment="1">
      <alignment horizontal="center" vertical="center" wrapText="1"/>
    </xf>
    <xf numFmtId="0" fontId="66" fillId="0" borderId="183" xfId="4" applyFont="1" applyBorder="1" applyAlignment="1">
      <alignment horizontal="left" vertical="center" indent="1"/>
    </xf>
    <xf numFmtId="0" fontId="66" fillId="0" borderId="184" xfId="4" applyFont="1" applyBorder="1" applyAlignment="1">
      <alignment horizontal="left" vertical="center" indent="1"/>
    </xf>
    <xf numFmtId="0" fontId="67" fillId="0" borderId="139" xfId="4" applyFont="1" applyBorder="1" applyAlignment="1">
      <alignment horizontal="left" vertical="center" wrapText="1" indent="1"/>
    </xf>
    <xf numFmtId="0" fontId="67" fillId="0" borderId="140" xfId="4" applyFont="1" applyBorder="1" applyAlignment="1">
      <alignment horizontal="left" vertical="center" wrapText="1" indent="1"/>
    </xf>
    <xf numFmtId="0" fontId="67" fillId="0" borderId="141" xfId="4" applyFont="1" applyBorder="1" applyAlignment="1">
      <alignment horizontal="left" vertical="center" wrapText="1" indent="1"/>
    </xf>
    <xf numFmtId="0" fontId="64" fillId="5" borderId="215" xfId="4" applyFont="1" applyFill="1" applyBorder="1" applyAlignment="1">
      <alignment horizontal="left" vertical="center" wrapText="1"/>
    </xf>
    <xf numFmtId="0" fontId="68" fillId="5" borderId="216" xfId="4" applyFont="1" applyFill="1" applyBorder="1" applyAlignment="1">
      <alignment horizontal="left" vertical="center" wrapText="1"/>
    </xf>
    <xf numFmtId="0" fontId="68" fillId="5" borderId="217" xfId="4" applyFont="1" applyFill="1" applyBorder="1" applyAlignment="1">
      <alignment horizontal="left" vertical="center" wrapText="1"/>
    </xf>
    <xf numFmtId="0" fontId="56" fillId="5" borderId="222" xfId="4" applyFont="1" applyFill="1" applyBorder="1" applyAlignment="1">
      <alignment horizontal="center" vertical="center" wrapText="1"/>
    </xf>
    <xf numFmtId="0" fontId="56" fillId="5" borderId="183" xfId="4" applyFont="1" applyFill="1" applyBorder="1" applyAlignment="1">
      <alignment horizontal="center" vertical="center" wrapText="1"/>
    </xf>
    <xf numFmtId="0" fontId="56" fillId="5" borderId="184" xfId="4" applyFont="1" applyFill="1" applyBorder="1" applyAlignment="1">
      <alignment horizontal="center" vertical="center" wrapText="1"/>
    </xf>
    <xf numFmtId="0" fontId="56" fillId="5" borderId="223" xfId="4" applyFont="1" applyFill="1" applyBorder="1" applyAlignment="1">
      <alignment horizontal="center" vertical="center" wrapText="1"/>
    </xf>
    <xf numFmtId="0" fontId="56" fillId="5" borderId="173" xfId="4" applyFont="1" applyFill="1" applyBorder="1" applyAlignment="1">
      <alignment horizontal="center" vertical="center" wrapText="1"/>
    </xf>
    <xf numFmtId="0" fontId="56" fillId="5" borderId="174" xfId="4" applyFont="1" applyFill="1" applyBorder="1" applyAlignment="1">
      <alignment horizontal="center" vertical="center" wrapText="1"/>
    </xf>
    <xf numFmtId="0" fontId="56" fillId="5" borderId="185" xfId="4" applyFont="1" applyFill="1" applyBorder="1" applyAlignment="1">
      <alignment horizontal="center" vertical="center"/>
    </xf>
    <xf numFmtId="0" fontId="56" fillId="5" borderId="286" xfId="4" applyFont="1" applyFill="1" applyBorder="1" applyAlignment="1">
      <alignment horizontal="center" vertical="center"/>
    </xf>
    <xf numFmtId="0" fontId="56" fillId="5" borderId="287" xfId="4" applyFont="1" applyFill="1" applyBorder="1" applyAlignment="1">
      <alignment horizontal="center" vertical="center"/>
    </xf>
    <xf numFmtId="0" fontId="56" fillId="5" borderId="288" xfId="4" applyFont="1" applyFill="1" applyBorder="1" applyAlignment="1">
      <alignment horizontal="center" vertical="center"/>
    </xf>
    <xf numFmtId="0" fontId="56" fillId="5" borderId="289" xfId="4" applyFont="1" applyFill="1" applyBorder="1" applyAlignment="1">
      <alignment horizontal="center" vertical="center"/>
    </xf>
    <xf numFmtId="0" fontId="56" fillId="5" borderId="290" xfId="4" applyFont="1" applyFill="1" applyBorder="1" applyAlignment="1">
      <alignment horizontal="center" vertical="center"/>
    </xf>
    <xf numFmtId="0" fontId="56" fillId="5" borderId="291" xfId="4" applyFont="1" applyFill="1" applyBorder="1" applyAlignment="1">
      <alignment horizontal="center" vertical="center"/>
    </xf>
    <xf numFmtId="0" fontId="56" fillId="5" borderId="292" xfId="4" applyFont="1" applyFill="1" applyBorder="1" applyAlignment="1">
      <alignment horizontal="center" vertical="center"/>
    </xf>
    <xf numFmtId="0" fontId="56" fillId="5" borderId="293" xfId="4" applyFont="1" applyFill="1" applyBorder="1" applyAlignment="1">
      <alignment horizontal="center" vertical="center"/>
    </xf>
    <xf numFmtId="0" fontId="56" fillId="5" borderId="294" xfId="4" applyFont="1" applyFill="1" applyBorder="1" applyAlignment="1">
      <alignment horizontal="center" vertical="center"/>
    </xf>
    <xf numFmtId="49" fontId="67" fillId="0" borderId="139" xfId="4" applyNumberFormat="1" applyFont="1" applyBorder="1" applyAlignment="1">
      <alignment horizontal="left" vertical="center" wrapText="1" indent="1"/>
    </xf>
    <xf numFmtId="0" fontId="67" fillId="0" borderId="140" xfId="4" applyNumberFormat="1" applyFont="1" applyBorder="1" applyAlignment="1">
      <alignment horizontal="left" vertical="center" wrapText="1" indent="1"/>
    </xf>
    <xf numFmtId="0" fontId="67" fillId="0" borderId="141" xfId="4" applyNumberFormat="1" applyFont="1" applyBorder="1" applyAlignment="1">
      <alignment horizontal="left" vertical="center" wrapText="1" indent="1"/>
    </xf>
    <xf numFmtId="0" fontId="70" fillId="5" borderId="216" xfId="4" applyFont="1" applyFill="1" applyBorder="1" applyAlignment="1">
      <alignment horizontal="left" vertical="center" wrapText="1"/>
    </xf>
    <xf numFmtId="0" fontId="70" fillId="5" borderId="217" xfId="4" applyFont="1" applyFill="1" applyBorder="1" applyAlignment="1">
      <alignment horizontal="left" vertical="center" wrapText="1"/>
    </xf>
    <xf numFmtId="0" fontId="56" fillId="5" borderId="202" xfId="4" applyFont="1" applyFill="1" applyBorder="1" applyAlignment="1">
      <alignment horizontal="left" vertical="center" wrapText="1" indent="1"/>
    </xf>
    <xf numFmtId="0" fontId="56" fillId="5" borderId="140" xfId="4" applyFont="1" applyFill="1" applyBorder="1" applyAlignment="1">
      <alignment horizontal="left" vertical="center" wrapText="1" indent="1"/>
    </xf>
    <xf numFmtId="0" fontId="56" fillId="5" borderId="141" xfId="4" applyFont="1" applyFill="1" applyBorder="1" applyAlignment="1">
      <alignment horizontal="left" vertical="center" wrapText="1" indent="1"/>
    </xf>
    <xf numFmtId="0" fontId="57" fillId="0" borderId="139" xfId="4" applyFont="1" applyBorder="1" applyAlignment="1">
      <alignment horizontal="left" vertical="center" wrapText="1" indent="1"/>
    </xf>
    <xf numFmtId="0" fontId="57" fillId="0" borderId="140" xfId="4" applyFont="1" applyBorder="1" applyAlignment="1">
      <alignment horizontal="left" vertical="center" wrapText="1" indent="1"/>
    </xf>
    <xf numFmtId="0" fontId="57" fillId="0" borderId="203" xfId="4" applyFont="1" applyBorder="1" applyAlignment="1">
      <alignment horizontal="left" vertical="center" wrapText="1" indent="1"/>
    </xf>
    <xf numFmtId="56" fontId="52" fillId="0" borderId="210" xfId="4" applyNumberFormat="1" applyFont="1" applyBorder="1" applyAlignment="1">
      <alignment horizontal="center" vertical="top"/>
    </xf>
    <xf numFmtId="0" fontId="52" fillId="0" borderId="210" xfId="4" applyFont="1" applyBorder="1" applyAlignment="1">
      <alignment horizontal="center" vertical="top"/>
    </xf>
    <xf numFmtId="0" fontId="55" fillId="0" borderId="196" xfId="4" applyFont="1" applyBorder="1" applyAlignment="1">
      <alignment horizontal="left" vertical="top"/>
    </xf>
    <xf numFmtId="0" fontId="55" fillId="0" borderId="0" xfId="4" applyFont="1" applyAlignment="1">
      <alignment horizontal="left" vertical="top"/>
    </xf>
    <xf numFmtId="0" fontId="56" fillId="5" borderId="209" xfId="4" applyFont="1" applyFill="1" applyBorder="1" applyAlignment="1">
      <alignment horizontal="left" vertical="center" indent="1"/>
    </xf>
    <xf numFmtId="0" fontId="56" fillId="5" borderId="210" xfId="4" applyFont="1" applyFill="1" applyBorder="1" applyAlignment="1">
      <alignment horizontal="left" vertical="center" indent="1"/>
    </xf>
    <xf numFmtId="0" fontId="56" fillId="5" borderId="213" xfId="4" applyFont="1" applyFill="1" applyBorder="1" applyAlignment="1">
      <alignment horizontal="left" vertical="center" indent="1"/>
    </xf>
    <xf numFmtId="0" fontId="56" fillId="5" borderId="0" xfId="4" applyFont="1" applyFill="1" applyAlignment="1">
      <alignment horizontal="left" vertical="center" indent="1"/>
    </xf>
    <xf numFmtId="0" fontId="56" fillId="8" borderId="211" xfId="4" applyFont="1" applyFill="1" applyBorder="1" applyAlignment="1">
      <alignment horizontal="left" vertical="center"/>
    </xf>
    <xf numFmtId="0" fontId="56" fillId="8" borderId="210" xfId="4" applyFont="1" applyFill="1" applyBorder="1" applyAlignment="1">
      <alignment horizontal="left" vertical="center"/>
    </xf>
    <xf numFmtId="0" fontId="56" fillId="8" borderId="212" xfId="4" applyFont="1" applyFill="1" applyBorder="1" applyAlignment="1">
      <alignment horizontal="left" vertical="center"/>
    </xf>
    <xf numFmtId="0" fontId="64" fillId="8" borderId="200" xfId="4" applyFont="1" applyFill="1" applyBorder="1" applyAlignment="1">
      <alignment horizontal="left" vertical="center" wrapText="1" indent="1"/>
    </xf>
    <xf numFmtId="0" fontId="64" fillId="8" borderId="198" xfId="4" applyFont="1" applyFill="1" applyBorder="1" applyAlignment="1">
      <alignment horizontal="left" vertical="center" indent="1"/>
    </xf>
    <xf numFmtId="0" fontId="64" fillId="8" borderId="201" xfId="4" applyFont="1" applyFill="1" applyBorder="1" applyAlignment="1">
      <alignment horizontal="left" vertical="center" indent="1"/>
    </xf>
    <xf numFmtId="0" fontId="56" fillId="8" borderId="182" xfId="4" applyFont="1" applyFill="1" applyBorder="1" applyAlignment="1">
      <alignment horizontal="left" vertical="center"/>
    </xf>
    <xf numFmtId="0" fontId="56" fillId="8" borderId="183" xfId="4" applyFont="1" applyFill="1" applyBorder="1" applyAlignment="1">
      <alignment horizontal="left" vertical="center"/>
    </xf>
    <xf numFmtId="0" fontId="56" fillId="8" borderId="184" xfId="4" applyFont="1" applyFill="1" applyBorder="1" applyAlignment="1">
      <alignment horizontal="left" vertical="center"/>
    </xf>
    <xf numFmtId="0" fontId="64" fillId="8" borderId="0" xfId="4" applyFont="1" applyFill="1" applyAlignment="1">
      <alignment horizontal="left" vertical="center" indent="1"/>
    </xf>
    <xf numFmtId="0" fontId="64" fillId="8" borderId="214" xfId="4" applyFont="1" applyFill="1" applyBorder="1" applyAlignment="1">
      <alignment horizontal="left" vertical="center" indent="1"/>
    </xf>
    <xf numFmtId="0" fontId="56" fillId="8" borderId="139" xfId="4" applyFont="1" applyFill="1" applyBorder="1" applyAlignment="1">
      <alignment horizontal="left" vertical="center" wrapText="1"/>
    </xf>
    <xf numFmtId="0" fontId="66" fillId="0" borderId="141" xfId="4" applyFont="1" applyBorder="1" applyAlignment="1">
      <alignment horizontal="left" vertical="center" wrapText="1"/>
    </xf>
    <xf numFmtId="0" fontId="67" fillId="0" borderId="139" xfId="4" applyFont="1" applyBorder="1" applyAlignment="1">
      <alignment horizontal="left" vertical="center" indent="1"/>
    </xf>
    <xf numFmtId="0" fontId="67" fillId="0" borderId="140" xfId="4" applyFont="1" applyBorder="1" applyAlignment="1">
      <alignment horizontal="left" vertical="center" indent="1"/>
    </xf>
    <xf numFmtId="0" fontId="67" fillId="0" borderId="141" xfId="4" applyFont="1" applyBorder="1" applyAlignment="1">
      <alignment horizontal="left" vertical="center" indent="1"/>
    </xf>
    <xf numFmtId="0" fontId="64" fillId="5" borderId="215" xfId="4" applyFont="1" applyFill="1" applyBorder="1" applyAlignment="1">
      <alignment horizontal="left" vertical="center" indent="1"/>
    </xf>
    <xf numFmtId="0" fontId="68" fillId="5" borderId="216" xfId="4" applyFont="1" applyFill="1" applyBorder="1" applyAlignment="1">
      <alignment horizontal="left" vertical="center" indent="1"/>
    </xf>
    <xf numFmtId="0" fontId="68" fillId="5" borderId="217" xfId="4" applyFont="1" applyFill="1" applyBorder="1" applyAlignment="1">
      <alignment horizontal="left" vertical="center" indent="1"/>
    </xf>
    <xf numFmtId="0" fontId="56" fillId="8" borderId="182" xfId="4" applyFont="1" applyFill="1" applyBorder="1" applyAlignment="1">
      <alignment vertical="center"/>
    </xf>
    <xf numFmtId="0" fontId="56" fillId="8" borderId="183" xfId="4" applyFont="1" applyFill="1" applyBorder="1" applyAlignment="1">
      <alignment vertical="center"/>
    </xf>
    <xf numFmtId="0" fontId="56" fillId="8" borderId="184" xfId="4" applyFont="1" applyFill="1" applyBorder="1" applyAlignment="1">
      <alignment vertical="center"/>
    </xf>
    <xf numFmtId="0" fontId="56" fillId="8" borderId="219" xfId="4" applyFont="1" applyFill="1" applyBorder="1" applyAlignment="1">
      <alignment vertical="center"/>
    </xf>
    <xf numFmtId="0" fontId="56" fillId="8" borderId="0" xfId="4" applyFont="1" applyFill="1" applyAlignment="1">
      <alignment vertical="center"/>
    </xf>
    <xf numFmtId="0" fontId="56" fillId="8" borderId="220" xfId="4" applyFont="1" applyFill="1" applyBorder="1" applyAlignment="1">
      <alignment vertical="center"/>
    </xf>
    <xf numFmtId="0" fontId="56" fillId="8" borderId="172" xfId="4" applyFont="1" applyFill="1" applyBorder="1" applyAlignment="1">
      <alignment vertical="center"/>
    </xf>
    <xf numFmtId="0" fontId="56" fillId="8" borderId="173" xfId="4" applyFont="1" applyFill="1" applyBorder="1" applyAlignment="1">
      <alignment vertical="center"/>
    </xf>
    <xf numFmtId="0" fontId="56" fillId="8" borderId="174" xfId="4" applyFont="1" applyFill="1" applyBorder="1" applyAlignment="1">
      <alignment vertical="center"/>
    </xf>
    <xf numFmtId="0" fontId="64" fillId="8" borderId="182" xfId="4" applyFont="1" applyFill="1" applyBorder="1" applyAlignment="1">
      <alignment horizontal="left" vertical="center" wrapText="1" indent="1"/>
    </xf>
    <xf numFmtId="0" fontId="64" fillId="8" borderId="183" xfId="4" applyFont="1" applyFill="1" applyBorder="1" applyAlignment="1">
      <alignment horizontal="left" vertical="center" wrapText="1" indent="1"/>
    </xf>
    <xf numFmtId="0" fontId="64" fillId="8" borderId="218" xfId="4" applyFont="1" applyFill="1" applyBorder="1" applyAlignment="1">
      <alignment horizontal="left" vertical="center" wrapText="1" indent="1"/>
    </xf>
    <xf numFmtId="0" fontId="64" fillId="8" borderId="219" xfId="4" applyFont="1" applyFill="1" applyBorder="1" applyAlignment="1">
      <alignment horizontal="left" vertical="center" wrapText="1" indent="1"/>
    </xf>
    <xf numFmtId="0" fontId="64" fillId="8" borderId="0" xfId="4" applyFont="1" applyFill="1" applyAlignment="1">
      <alignment horizontal="left" vertical="center" wrapText="1" indent="1"/>
    </xf>
    <xf numFmtId="0" fontId="64" fillId="8" borderId="214" xfId="4" applyFont="1" applyFill="1" applyBorder="1" applyAlignment="1">
      <alignment horizontal="left" vertical="center" wrapText="1" indent="1"/>
    </xf>
    <xf numFmtId="0" fontId="64" fillId="8" borderId="172" xfId="4" applyFont="1" applyFill="1" applyBorder="1" applyAlignment="1">
      <alignment horizontal="left" vertical="center" wrapText="1" indent="1"/>
    </xf>
    <xf numFmtId="0" fontId="64" fillId="8" borderId="173" xfId="4" applyFont="1" applyFill="1" applyBorder="1" applyAlignment="1">
      <alignment horizontal="left" vertical="center" wrapText="1" indent="1"/>
    </xf>
    <xf numFmtId="0" fontId="64" fillId="8" borderId="221" xfId="4" applyFont="1" applyFill="1" applyBorder="1" applyAlignment="1">
      <alignment horizontal="left" vertical="center" wrapText="1" indent="1"/>
    </xf>
    <xf numFmtId="0" fontId="56" fillId="5" borderId="202" xfId="4" applyFont="1" applyFill="1" applyBorder="1" applyAlignment="1">
      <alignment horizontal="left" vertical="center" indent="1" shrinkToFit="1"/>
    </xf>
    <xf numFmtId="0" fontId="48" fillId="0" borderId="140" xfId="4" applyBorder="1" applyAlignment="1">
      <alignment horizontal="left" vertical="center" indent="1" shrinkToFit="1"/>
    </xf>
    <xf numFmtId="0" fontId="48" fillId="0" borderId="141" xfId="4" applyBorder="1" applyAlignment="1">
      <alignment horizontal="left" vertical="center" indent="1" shrinkToFit="1"/>
    </xf>
    <xf numFmtId="0" fontId="59" fillId="0" borderId="139" xfId="4" applyFont="1" applyBorder="1" applyAlignment="1">
      <alignment horizontal="left" vertical="center"/>
    </xf>
    <xf numFmtId="0" fontId="61" fillId="0" borderId="140" xfId="4" applyFont="1" applyBorder="1" applyAlignment="1">
      <alignment horizontal="left" vertical="center"/>
    </xf>
    <xf numFmtId="0" fontId="48" fillId="0" borderId="141" xfId="4" applyBorder="1" applyAlignment="1">
      <alignment vertical="center"/>
    </xf>
    <xf numFmtId="0" fontId="48" fillId="0" borderId="140" xfId="4" applyBorder="1" applyAlignment="1">
      <alignment horizontal="left" vertical="center"/>
    </xf>
    <xf numFmtId="0" fontId="48" fillId="0" borderId="203" xfId="4" applyBorder="1" applyAlignment="1">
      <alignment horizontal="left" vertical="center"/>
    </xf>
    <xf numFmtId="0" fontId="48" fillId="0" borderId="140" xfId="4" applyBorder="1" applyAlignment="1">
      <alignment horizontal="left" vertical="center" wrapText="1" indent="1"/>
    </xf>
    <xf numFmtId="0" fontId="48" fillId="0" borderId="141" xfId="4" applyBorder="1" applyAlignment="1">
      <alignment horizontal="left" vertical="center" wrapText="1" indent="1"/>
    </xf>
    <xf numFmtId="0" fontId="48" fillId="0" borderId="204" xfId="4" applyBorder="1" applyAlignment="1">
      <alignment horizontal="left" vertical="center" wrapText="1" indent="1"/>
    </xf>
    <xf numFmtId="0" fontId="48" fillId="0" borderId="205" xfId="4" applyBorder="1" applyAlignment="1">
      <alignment horizontal="left" vertical="center" wrapText="1" indent="1"/>
    </xf>
    <xf numFmtId="0" fontId="48" fillId="0" borderId="206" xfId="4" applyBorder="1" applyAlignment="1">
      <alignment horizontal="left" vertical="center" wrapText="1" indent="1"/>
    </xf>
    <xf numFmtId="0" fontId="57" fillId="0" borderId="139" xfId="4" applyFont="1" applyBorder="1" applyAlignment="1">
      <alignment horizontal="left" vertical="center" indent="1"/>
    </xf>
    <xf numFmtId="0" fontId="57" fillId="0" borderId="140" xfId="4" applyFont="1" applyBorder="1" applyAlignment="1">
      <alignment horizontal="left" vertical="center" indent="1"/>
    </xf>
    <xf numFmtId="0" fontId="57" fillId="0" borderId="203" xfId="4" applyFont="1" applyBorder="1" applyAlignment="1">
      <alignment horizontal="left" vertical="center" indent="1"/>
    </xf>
    <xf numFmtId="0" fontId="57" fillId="0" borderId="207" xfId="4" applyFont="1" applyBorder="1" applyAlignment="1">
      <alignment horizontal="left" vertical="center" indent="1"/>
    </xf>
    <xf numFmtId="0" fontId="57" fillId="0" borderId="205" xfId="4" applyFont="1" applyBorder="1" applyAlignment="1">
      <alignment horizontal="left" vertical="center" indent="1"/>
    </xf>
    <xf numFmtId="0" fontId="57" fillId="0" borderId="208" xfId="4" applyFont="1" applyBorder="1" applyAlignment="1">
      <alignment horizontal="left" vertical="center" indent="1"/>
    </xf>
    <xf numFmtId="0" fontId="57" fillId="0" borderId="139" xfId="4" applyFont="1" applyBorder="1" applyAlignment="1">
      <alignment horizontal="left" vertical="center"/>
    </xf>
    <xf numFmtId="0" fontId="49" fillId="8" borderId="0" xfId="4" applyFont="1" applyFill="1" applyAlignment="1">
      <alignment horizontal="center" vertical="center"/>
    </xf>
    <xf numFmtId="0" fontId="103" fillId="0" borderId="0" xfId="4" applyFont="1" applyAlignment="1">
      <alignment horizontal="center" vertical="top" wrapText="1"/>
    </xf>
    <xf numFmtId="0" fontId="103" fillId="0" borderId="196" xfId="4" applyFont="1" applyBorder="1" applyAlignment="1">
      <alignment horizontal="center" vertical="top" wrapText="1"/>
    </xf>
    <xf numFmtId="0" fontId="54" fillId="0" borderId="0" xfId="4" applyFont="1" applyAlignment="1">
      <alignment horizontal="center" vertical="top" wrapText="1"/>
    </xf>
    <xf numFmtId="0" fontId="54" fillId="0" borderId="0" xfId="4" applyFont="1" applyAlignment="1">
      <alignment horizontal="center" vertical="top"/>
    </xf>
    <xf numFmtId="0" fontId="54" fillId="0" borderId="196" xfId="4" applyFont="1" applyBorder="1" applyAlignment="1">
      <alignment horizontal="center" vertical="top"/>
    </xf>
    <xf numFmtId="0" fontId="56" fillId="5" borderId="197" xfId="4" applyFont="1" applyFill="1" applyBorder="1" applyAlignment="1">
      <alignment horizontal="left" vertical="center" wrapText="1" indent="1"/>
    </xf>
    <xf numFmtId="0" fontId="48" fillId="0" borderId="198" xfId="4" applyBorder="1" applyAlignment="1">
      <alignment horizontal="left" vertical="center" wrapText="1" indent="1"/>
    </xf>
    <xf numFmtId="0" fontId="48" fillId="0" borderId="199" xfId="4" applyBorder="1" applyAlignment="1">
      <alignment horizontal="left" vertical="center" wrapText="1" indent="1"/>
    </xf>
    <xf numFmtId="177" fontId="57" fillId="0" borderId="200" xfId="4" applyNumberFormat="1" applyFont="1" applyBorder="1" applyAlignment="1">
      <alignment horizontal="center" vertical="center" wrapText="1"/>
    </xf>
    <xf numFmtId="177" fontId="57" fillId="0" borderId="198" xfId="4" applyNumberFormat="1" applyFont="1" applyBorder="1" applyAlignment="1">
      <alignment horizontal="center" vertical="center" wrapText="1"/>
    </xf>
    <xf numFmtId="177" fontId="57" fillId="0" borderId="199" xfId="4" applyNumberFormat="1" applyFont="1" applyBorder="1" applyAlignment="1">
      <alignment horizontal="center" vertical="center" wrapText="1"/>
    </xf>
    <xf numFmtId="0" fontId="58" fillId="9" borderId="200" xfId="4" applyFont="1" applyFill="1" applyBorder="1" applyAlignment="1">
      <alignment horizontal="center" vertical="center" wrapText="1"/>
    </xf>
    <xf numFmtId="0" fontId="58" fillId="9" borderId="198" xfId="4" applyFont="1" applyFill="1" applyBorder="1" applyAlignment="1">
      <alignment horizontal="center" vertical="center" wrapText="1"/>
    </xf>
    <xf numFmtId="0" fontId="58" fillId="9" borderId="199" xfId="4" applyFont="1" applyFill="1" applyBorder="1" applyAlignment="1">
      <alignment horizontal="center" vertical="center" wrapText="1"/>
    </xf>
    <xf numFmtId="177" fontId="57" fillId="0" borderId="201" xfId="4" applyNumberFormat="1" applyFont="1" applyBorder="1" applyAlignment="1">
      <alignment horizontal="center" vertical="center" wrapText="1"/>
    </xf>
    <xf numFmtId="0" fontId="81" fillId="0" borderId="246" xfId="5" applyFont="1" applyBorder="1" applyAlignment="1">
      <alignment horizontal="center" vertical="center" wrapText="1"/>
    </xf>
    <xf numFmtId="0" fontId="81" fillId="0" borderId="247" xfId="5" applyFont="1" applyBorder="1" applyAlignment="1">
      <alignment horizontal="center" vertical="center" wrapText="1"/>
    </xf>
    <xf numFmtId="0" fontId="81" fillId="0" borderId="235" xfId="5" applyFont="1" applyBorder="1" applyAlignment="1">
      <alignment horizontal="center" vertical="center" wrapText="1"/>
    </xf>
    <xf numFmtId="0" fontId="88" fillId="0" borderId="0" xfId="5" applyFont="1" applyAlignment="1">
      <alignment horizontal="center" vertical="center" wrapText="1"/>
    </xf>
    <xf numFmtId="0" fontId="23" fillId="0" borderId="0" xfId="5">
      <alignment vertical="center"/>
    </xf>
    <xf numFmtId="0" fontId="78" fillId="0" borderId="0" xfId="5" applyFont="1" applyAlignment="1">
      <alignment horizontal="center" vertical="center" wrapText="1"/>
    </xf>
    <xf numFmtId="0" fontId="52" fillId="0" borderId="0" xfId="5" applyFont="1" applyAlignment="1">
      <alignment horizontal="center" vertical="center" wrapText="1"/>
    </xf>
    <xf numFmtId="0" fontId="77" fillId="0" borderId="0" xfId="5" applyFont="1">
      <alignment vertical="center"/>
    </xf>
    <xf numFmtId="0" fontId="79" fillId="0" borderId="0" xfId="5" applyFont="1" applyAlignment="1">
      <alignment horizontal="center" vertical="center" wrapText="1"/>
    </xf>
    <xf numFmtId="0" fontId="79" fillId="0" borderId="0" xfId="5" applyFont="1" applyAlignment="1">
      <alignment horizontal="center" vertical="center"/>
    </xf>
    <xf numFmtId="0" fontId="79" fillId="0" borderId="196" xfId="5" applyFont="1" applyBorder="1" applyAlignment="1">
      <alignment horizontal="center" vertical="center"/>
    </xf>
    <xf numFmtId="0" fontId="81" fillId="0" borderId="0" xfId="5" applyFont="1" applyAlignment="1">
      <alignment horizontal="justify" vertical="center" wrapText="1"/>
    </xf>
    <xf numFmtId="0" fontId="81" fillId="0" borderId="214" xfId="5" applyFont="1" applyBorder="1" applyAlignment="1">
      <alignment horizontal="justify" vertical="center" wrapText="1"/>
    </xf>
    <xf numFmtId="0" fontId="81" fillId="0" borderId="231" xfId="5" applyFont="1" applyBorder="1" applyAlignment="1">
      <alignment vertical="center" wrapText="1"/>
    </xf>
    <xf numFmtId="0" fontId="81" fillId="0" borderId="232" xfId="5" applyFont="1" applyBorder="1" applyAlignment="1">
      <alignment vertical="center" wrapText="1"/>
    </xf>
    <xf numFmtId="0" fontId="51" fillId="0" borderId="236" xfId="5" applyFont="1" applyBorder="1" applyAlignment="1">
      <alignment horizontal="left" vertical="center" wrapText="1"/>
    </xf>
    <xf numFmtId="0" fontId="51" fillId="0" borderId="237" xfId="5" applyFont="1" applyBorder="1" applyAlignment="1">
      <alignment horizontal="left" vertical="center" wrapText="1"/>
    </xf>
    <xf numFmtId="0" fontId="51" fillId="0" borderId="225" xfId="5" applyFont="1" applyBorder="1" applyAlignment="1">
      <alignment horizontal="left" vertical="center" wrapText="1"/>
    </xf>
    <xf numFmtId="0" fontId="78" fillId="0" borderId="242" xfId="5" applyFont="1" applyBorder="1" applyAlignment="1">
      <alignment vertical="top" wrapText="1"/>
    </xf>
    <xf numFmtId="0" fontId="78" fillId="0" borderId="229" xfId="5" applyFont="1" applyBorder="1" applyAlignment="1">
      <alignment vertical="top" wrapText="1"/>
    </xf>
    <xf numFmtId="0" fontId="90" fillId="0" borderId="0" xfId="5" applyFont="1" applyAlignment="1">
      <alignment horizontal="center" vertical="center" wrapText="1"/>
    </xf>
    <xf numFmtId="0" fontId="35" fillId="0" borderId="248" xfId="5" applyFont="1" applyBorder="1" applyAlignment="1">
      <alignment horizontal="justify" vertical="center" wrapText="1"/>
    </xf>
    <xf numFmtId="0" fontId="35" fillId="0" borderId="228" xfId="5" applyFont="1" applyBorder="1" applyAlignment="1">
      <alignment horizontal="justify" vertical="center" wrapText="1"/>
    </xf>
    <xf numFmtId="0" fontId="91" fillId="10" borderId="249" xfId="5" applyFont="1" applyFill="1" applyBorder="1" applyAlignment="1">
      <alignment horizontal="justify" vertical="center" wrapText="1"/>
    </xf>
    <xf numFmtId="0" fontId="91" fillId="10" borderId="251" xfId="5" applyFont="1" applyFill="1" applyBorder="1" applyAlignment="1">
      <alignment horizontal="justify" vertical="center" wrapText="1"/>
    </xf>
    <xf numFmtId="0" fontId="35" fillId="0" borderId="250" xfId="5" applyFont="1" applyBorder="1" applyAlignment="1">
      <alignment horizontal="justify" vertical="center" wrapText="1"/>
    </xf>
    <xf numFmtId="0" fontId="35" fillId="0" borderId="252" xfId="5" applyFont="1" applyBorder="1" applyAlignment="1">
      <alignment horizontal="justify" vertical="center" wrapText="1"/>
    </xf>
    <xf numFmtId="0" fontId="39" fillId="0" borderId="249" xfId="5" applyFont="1" applyBorder="1" applyAlignment="1">
      <alignment horizontal="justify" vertical="center" wrapText="1"/>
    </xf>
    <xf numFmtId="0" fontId="39" fillId="0" borderId="251" xfId="5" applyFont="1" applyBorder="1" applyAlignment="1">
      <alignment horizontal="justify" vertical="center" wrapText="1"/>
    </xf>
    <xf numFmtId="0" fontId="35" fillId="0" borderId="230" xfId="5" applyFont="1" applyBorder="1" applyAlignment="1">
      <alignment horizontal="justify" vertical="center" wrapText="1"/>
    </xf>
    <xf numFmtId="0" fontId="35" fillId="0" borderId="231" xfId="5" applyFont="1" applyBorder="1" applyAlignment="1">
      <alignment horizontal="justify" vertical="center" wrapText="1"/>
    </xf>
    <xf numFmtId="0" fontId="35" fillId="0" borderId="232" xfId="5" applyFont="1" applyBorder="1" applyAlignment="1">
      <alignment horizontal="justify" vertical="center" wrapText="1"/>
    </xf>
    <xf numFmtId="0" fontId="91" fillId="0" borderId="236" xfId="5" applyFont="1" applyBorder="1" applyAlignment="1">
      <alignment horizontal="center" vertical="center" wrapText="1"/>
    </xf>
    <xf numFmtId="0" fontId="91" fillId="0" borderId="237" xfId="5" applyFont="1" applyBorder="1" applyAlignment="1">
      <alignment horizontal="center" vertical="center" wrapText="1"/>
    </xf>
    <xf numFmtId="0" fontId="91" fillId="0" borderId="225" xfId="5" applyFont="1" applyBorder="1" applyAlignment="1">
      <alignment horizontal="center" vertical="center" wrapText="1"/>
    </xf>
    <xf numFmtId="0" fontId="91" fillId="10" borderId="238" xfId="5" applyFont="1" applyFill="1" applyBorder="1" applyAlignment="1">
      <alignment horizontal="justify" vertical="center" wrapText="1"/>
    </xf>
    <xf numFmtId="0" fontId="91" fillId="10" borderId="242" xfId="5" applyFont="1" applyFill="1" applyBorder="1" applyAlignment="1">
      <alignment horizontal="justify" vertical="center" wrapText="1"/>
    </xf>
    <xf numFmtId="0" fontId="91" fillId="10" borderId="253" xfId="5" applyFont="1" applyFill="1" applyBorder="1" applyAlignment="1">
      <alignment horizontal="justify" vertical="center" wrapText="1"/>
    </xf>
    <xf numFmtId="0" fontId="35" fillId="0" borderId="239" xfId="5" applyFont="1" applyBorder="1" applyAlignment="1">
      <alignment vertical="center" wrapText="1"/>
    </xf>
    <xf numFmtId="0" fontId="35" fillId="0" borderId="240" xfId="5" applyFont="1" applyBorder="1" applyAlignment="1">
      <alignment vertical="center" wrapText="1"/>
    </xf>
    <xf numFmtId="0" fontId="35" fillId="0" borderId="241" xfId="5" applyFont="1" applyBorder="1" applyAlignment="1">
      <alignment vertical="center" wrapText="1"/>
    </xf>
    <xf numFmtId="0" fontId="35" fillId="0" borderId="243" xfId="5" applyFont="1" applyBorder="1" applyAlignment="1">
      <alignment vertical="center" wrapText="1"/>
    </xf>
    <xf numFmtId="0" fontId="35" fillId="0" borderId="0" xfId="5" applyFont="1" applyAlignment="1">
      <alignment vertical="center" wrapText="1"/>
    </xf>
    <xf numFmtId="0" fontId="35" fillId="0" borderId="214" xfId="5" applyFont="1" applyBorder="1" applyAlignment="1">
      <alignment vertical="center" wrapText="1"/>
    </xf>
    <xf numFmtId="0" fontId="87" fillId="0" borderId="230" xfId="5" applyFont="1" applyBorder="1" applyAlignment="1">
      <alignment vertical="center" wrapText="1"/>
    </xf>
    <xf numFmtId="0" fontId="87" fillId="0" borderId="231" xfId="5" applyFont="1" applyBorder="1" applyAlignment="1">
      <alignment vertical="center" wrapText="1"/>
    </xf>
    <xf numFmtId="0" fontId="87" fillId="0" borderId="232" xfId="5" applyFont="1" applyBorder="1" applyAlignment="1">
      <alignment vertical="center" wrapText="1"/>
    </xf>
    <xf numFmtId="0" fontId="40" fillId="0" borderId="0" xfId="5" applyFont="1" applyAlignment="1">
      <alignment horizontal="center" vertical="center" wrapText="1"/>
    </xf>
    <xf numFmtId="0" fontId="35" fillId="10" borderId="262" xfId="5" applyFont="1" applyFill="1" applyBorder="1" applyAlignment="1">
      <alignment horizontal="justify" vertical="center" wrapText="1"/>
    </xf>
    <xf numFmtId="0" fontId="35" fillId="10" borderId="263" xfId="5" applyFont="1" applyFill="1" applyBorder="1" applyAlignment="1">
      <alignment horizontal="justify" vertical="center" wrapText="1"/>
    </xf>
    <xf numFmtId="0" fontId="35" fillId="0" borderId="262" xfId="5" applyFont="1" applyBorder="1" applyAlignment="1">
      <alignment horizontal="justify" vertical="center" wrapText="1"/>
    </xf>
    <xf numFmtId="0" fontId="35" fillId="0" borderId="263" xfId="5" applyFont="1" applyBorder="1" applyAlignment="1">
      <alignment horizontal="justify" vertical="center" wrapText="1"/>
    </xf>
    <xf numFmtId="0" fontId="91" fillId="10" borderId="264" xfId="6" applyFont="1" applyFill="1" applyBorder="1" applyAlignment="1">
      <alignment vertical="center" wrapText="1"/>
    </xf>
    <xf numFmtId="0" fontId="33" fillId="0" borderId="264" xfId="6" applyFont="1" applyBorder="1" applyAlignment="1">
      <alignment vertical="center" wrapText="1"/>
    </xf>
    <xf numFmtId="0" fontId="33" fillId="0" borderId="268" xfId="6" applyFont="1" applyBorder="1" applyAlignment="1">
      <alignment vertical="center" wrapText="1"/>
    </xf>
    <xf numFmtId="0" fontId="90" fillId="0" borderId="0" xfId="6" applyFont="1" applyAlignment="1">
      <alignment horizontal="center" vertical="center" wrapText="1"/>
    </xf>
    <xf numFmtId="0" fontId="23" fillId="0" borderId="0" xfId="6">
      <alignment vertical="center"/>
    </xf>
    <xf numFmtId="0" fontId="96" fillId="0" borderId="0" xfId="6" applyFont="1" applyAlignment="1">
      <alignment horizontal="center" vertical="center" wrapText="1"/>
    </xf>
    <xf numFmtId="0" fontId="40" fillId="0" borderId="0" xfId="6" applyFont="1" applyAlignment="1">
      <alignment horizontal="right" vertical="center" wrapText="1"/>
    </xf>
    <xf numFmtId="0" fontId="35" fillId="0" borderId="248" xfId="6" applyFont="1" applyBorder="1" applyAlignment="1">
      <alignment horizontal="justify" vertical="center" wrapText="1"/>
    </xf>
    <xf numFmtId="0" fontId="35" fillId="0" borderId="228" xfId="6" applyFont="1" applyBorder="1" applyAlignment="1">
      <alignment horizontal="justify" vertical="center" wrapText="1"/>
    </xf>
    <xf numFmtId="0" fontId="91" fillId="10" borderId="226" xfId="6" applyFont="1" applyFill="1" applyBorder="1" applyAlignment="1">
      <alignment vertical="center" wrapText="1"/>
    </xf>
    <xf numFmtId="0" fontId="91" fillId="10" borderId="266" xfId="6" applyFont="1" applyFill="1" applyBorder="1" applyAlignment="1">
      <alignment vertical="center" wrapText="1"/>
    </xf>
    <xf numFmtId="177" fontId="35" fillId="0" borderId="266" xfId="6" applyNumberFormat="1" applyFont="1" applyBorder="1" applyAlignment="1">
      <alignment horizontal="center" vertical="center" wrapText="1"/>
    </xf>
    <xf numFmtId="177" fontId="35" fillId="0" borderId="267" xfId="6" applyNumberFormat="1" applyFont="1" applyBorder="1" applyAlignment="1">
      <alignment horizontal="center" vertical="center" wrapText="1"/>
    </xf>
    <xf numFmtId="0" fontId="40" fillId="0" borderId="264" xfId="6" applyFont="1" applyBorder="1" applyAlignment="1">
      <alignment vertical="center" wrapText="1"/>
    </xf>
    <xf numFmtId="0" fontId="40" fillId="0" borderId="268" xfId="6" applyFont="1" applyBorder="1" applyAlignment="1">
      <alignment vertical="center" wrapText="1"/>
    </xf>
    <xf numFmtId="0" fontId="39" fillId="0" borderId="249" xfId="6" applyFont="1" applyBorder="1" applyAlignment="1">
      <alignment horizontal="justify" vertical="center" wrapText="1"/>
    </xf>
    <xf numFmtId="0" fontId="39" fillId="0" borderId="251" xfId="6" applyFont="1" applyBorder="1" applyAlignment="1">
      <alignment horizontal="justify" vertical="center" wrapText="1"/>
    </xf>
    <xf numFmtId="0" fontId="40" fillId="0" borderId="0" xfId="6" applyFont="1" applyAlignment="1">
      <alignment horizontal="center" vertical="center" wrapText="1"/>
    </xf>
    <xf numFmtId="0" fontId="35" fillId="0" borderId="244" xfId="6" applyFont="1" applyBorder="1" applyAlignment="1">
      <alignment vertical="center" wrapText="1"/>
    </xf>
    <xf numFmtId="0" fontId="35" fillId="0" borderId="196" xfId="6" applyFont="1" applyBorder="1" applyAlignment="1">
      <alignment vertical="center" wrapText="1"/>
    </xf>
    <xf numFmtId="0" fontId="35" fillId="0" borderId="245" xfId="6" applyFont="1" applyBorder="1" applyAlignment="1">
      <alignment vertical="center" wrapText="1"/>
    </xf>
    <xf numFmtId="0" fontId="91" fillId="0" borderId="236" xfId="6" applyFont="1" applyBorder="1" applyAlignment="1">
      <alignment horizontal="center" vertical="center" wrapText="1"/>
    </xf>
    <xf numFmtId="0" fontId="91" fillId="0" borderId="237" xfId="6" applyFont="1" applyBorder="1" applyAlignment="1">
      <alignment horizontal="center" vertical="center" wrapText="1"/>
    </xf>
    <xf numFmtId="0" fontId="91" fillId="0" borderId="225" xfId="6" applyFont="1" applyBorder="1" applyAlignment="1">
      <alignment horizontal="center" vertical="center" wrapText="1"/>
    </xf>
    <xf numFmtId="0" fontId="91" fillId="10" borderId="238" xfId="6" applyFont="1" applyFill="1" applyBorder="1" applyAlignment="1">
      <alignment horizontal="justify" vertical="center" wrapText="1"/>
    </xf>
    <xf numFmtId="0" fontId="91" fillId="10" borderId="242" xfId="6" applyFont="1" applyFill="1" applyBorder="1" applyAlignment="1">
      <alignment horizontal="justify" vertical="center" wrapText="1"/>
    </xf>
    <xf numFmtId="0" fontId="91" fillId="10" borderId="253" xfId="6" applyFont="1" applyFill="1" applyBorder="1" applyAlignment="1">
      <alignment horizontal="justify" vertical="center" wrapText="1"/>
    </xf>
    <xf numFmtId="0" fontId="91" fillId="10" borderId="262" xfId="6" applyFont="1" applyFill="1" applyBorder="1" applyAlignment="1">
      <alignment horizontal="center" vertical="center" wrapText="1"/>
    </xf>
    <xf numFmtId="0" fontId="91" fillId="10" borderId="265" xfId="6" applyFont="1" applyFill="1" applyBorder="1" applyAlignment="1">
      <alignment horizontal="center" vertical="center" wrapText="1"/>
    </xf>
    <xf numFmtId="0" fontId="91" fillId="10" borderId="263" xfId="6" applyFont="1" applyFill="1" applyBorder="1" applyAlignment="1">
      <alignment horizontal="center" vertical="center" wrapText="1"/>
    </xf>
    <xf numFmtId="0" fontId="91" fillId="10" borderId="249" xfId="6" applyFont="1" applyFill="1" applyBorder="1" applyAlignment="1">
      <alignment horizontal="center" vertical="center" wrapText="1"/>
    </xf>
    <xf numFmtId="0" fontId="91" fillId="10" borderId="251" xfId="6" applyFont="1" applyFill="1" applyBorder="1" applyAlignment="1">
      <alignment horizontal="center" vertical="center" wrapText="1"/>
    </xf>
    <xf numFmtId="0" fontId="35" fillId="0" borderId="262" xfId="6" applyFont="1" applyBorder="1" applyAlignment="1">
      <alignment horizontal="center" vertical="center" wrapText="1"/>
    </xf>
    <xf numFmtId="0" fontId="35" fillId="0" borderId="263" xfId="6" applyFont="1" applyBorder="1" applyAlignment="1">
      <alignment horizontal="center" vertical="center" wrapText="1"/>
    </xf>
    <xf numFmtId="0" fontId="87" fillId="0" borderId="262" xfId="6" applyFont="1" applyBorder="1" applyAlignment="1">
      <alignment horizontal="justify" vertical="center" wrapText="1"/>
    </xf>
    <xf numFmtId="0" fontId="87" fillId="0" borderId="265" xfId="6" applyFont="1" applyBorder="1" applyAlignment="1">
      <alignment horizontal="justify" vertical="center" wrapText="1"/>
    </xf>
    <xf numFmtId="0" fontId="87" fillId="0" borderId="269" xfId="6" applyFont="1" applyBorder="1" applyAlignment="1">
      <alignment horizontal="justify" vertical="center" wrapText="1"/>
    </xf>
    <xf numFmtId="0" fontId="87" fillId="0" borderId="230" xfId="6" applyFont="1" applyBorder="1" applyAlignment="1">
      <alignment horizontal="justify" vertical="center" wrapText="1"/>
    </xf>
    <xf numFmtId="0" fontId="87" fillId="0" borderId="270" xfId="6" applyFont="1" applyBorder="1" applyAlignment="1">
      <alignment horizontal="justify" vertical="center" wrapText="1"/>
    </xf>
    <xf numFmtId="0" fontId="97" fillId="0" borderId="230" xfId="6" applyFont="1" applyBorder="1" applyAlignment="1">
      <alignment horizontal="justify" vertical="center" wrapText="1"/>
    </xf>
    <xf numFmtId="0" fontId="97" fillId="0" borderId="231" xfId="6" applyFont="1" applyBorder="1" applyAlignment="1">
      <alignment horizontal="justify" vertical="center" wrapText="1"/>
    </xf>
    <xf numFmtId="0" fontId="97" fillId="0" borderId="232" xfId="6" applyFont="1" applyBorder="1" applyAlignment="1">
      <alignment horizontal="justify" vertical="center" wrapText="1"/>
    </xf>
    <xf numFmtId="0" fontId="88" fillId="0" borderId="0" xfId="6" applyFont="1" applyAlignment="1">
      <alignment horizontal="center" vertical="center" wrapText="1"/>
    </xf>
    <xf numFmtId="0" fontId="35" fillId="0" borderId="265" xfId="6" applyFont="1" applyBorder="1" applyAlignment="1">
      <alignment horizontal="center" vertical="center" wrapText="1"/>
    </xf>
    <xf numFmtId="0" fontId="35" fillId="10" borderId="262" xfId="6" applyFont="1" applyFill="1" applyBorder="1" applyAlignment="1">
      <alignment horizontal="justify" vertical="center" wrapText="1"/>
    </xf>
    <xf numFmtId="0" fontId="35" fillId="10" borderId="263" xfId="6" applyFont="1" applyFill="1" applyBorder="1" applyAlignment="1">
      <alignment horizontal="justify" vertical="center" wrapText="1"/>
    </xf>
    <xf numFmtId="0" fontId="35" fillId="10" borderId="262" xfId="6" applyFont="1" applyFill="1" applyBorder="1" applyAlignment="1">
      <alignment horizontal="center" vertical="center" wrapText="1"/>
    </xf>
    <xf numFmtId="0" fontId="35" fillId="10" borderId="263" xfId="6" applyFont="1" applyFill="1" applyBorder="1" applyAlignment="1">
      <alignment horizontal="center" vertical="center" wrapText="1"/>
    </xf>
    <xf numFmtId="0" fontId="35" fillId="0" borderId="262" xfId="6" applyFont="1" applyBorder="1" applyAlignment="1">
      <alignment horizontal="justify" vertical="center" wrapText="1"/>
    </xf>
    <xf numFmtId="0" fontId="35" fillId="0" borderId="263" xfId="6" applyFont="1" applyBorder="1" applyAlignment="1">
      <alignment horizontal="justify" vertical="center" wrapText="1"/>
    </xf>
    <xf numFmtId="0" fontId="94" fillId="0" borderId="262" xfId="6" applyFont="1" applyBorder="1" applyAlignment="1">
      <alignment horizontal="justify" vertical="center" wrapText="1"/>
    </xf>
    <xf numFmtId="0" fontId="94" fillId="0" borderId="263" xfId="6" applyFont="1" applyBorder="1" applyAlignment="1">
      <alignment horizontal="justify" vertical="center" wrapText="1"/>
    </xf>
    <xf numFmtId="0" fontId="94" fillId="0" borderId="262" xfId="6" applyFont="1" applyBorder="1" applyAlignment="1">
      <alignment horizontal="center" vertical="center" wrapText="1"/>
    </xf>
    <xf numFmtId="0" fontId="94" fillId="0" borderId="263" xfId="6" applyFont="1" applyBorder="1" applyAlignment="1">
      <alignment horizontal="center" vertical="center" wrapText="1"/>
    </xf>
    <xf numFmtId="0" fontId="35" fillId="10" borderId="265" xfId="6" applyFont="1" applyFill="1" applyBorder="1" applyAlignment="1">
      <alignment horizontal="center" vertical="center" wrapText="1"/>
    </xf>
    <xf numFmtId="0" fontId="94" fillId="0" borderId="265" xfId="6" applyFont="1" applyBorder="1" applyAlignment="1">
      <alignment horizontal="center" vertical="center" wrapText="1"/>
    </xf>
    <xf numFmtId="0" fontId="98" fillId="0" borderId="271" xfId="6" applyFont="1" applyBorder="1" applyAlignment="1">
      <alignment vertical="center" wrapText="1"/>
    </xf>
    <xf numFmtId="0" fontId="98" fillId="0" borderId="240" xfId="6" applyFont="1" applyBorder="1" applyAlignment="1">
      <alignment vertical="center" wrapText="1"/>
    </xf>
    <xf numFmtId="0" fontId="98" fillId="0" borderId="272" xfId="6" applyFont="1" applyBorder="1" applyAlignment="1">
      <alignment vertical="center" wrapText="1"/>
    </xf>
  </cellXfs>
  <cellStyles count="7">
    <cellStyle name="通貨 3" xfId="2" xr:uid="{00000000-0005-0000-0000-000000000000}"/>
    <cellStyle name="標準" xfId="0" builtinId="0"/>
    <cellStyle name="標準 4" xfId="1" xr:uid="{00000000-0005-0000-0000-000002000000}"/>
    <cellStyle name="標準 6" xfId="4" xr:uid="{00000000-0005-0000-0000-000003000000}"/>
    <cellStyle name="標準 7 2" xfId="5" xr:uid="{00000000-0005-0000-0000-000004000000}"/>
    <cellStyle name="標準 8" xfId="6" xr:uid="{00000000-0005-0000-0000-000005000000}"/>
    <cellStyle name="標準_Book2" xfId="3" xr:uid="{00000000-0005-0000-0000-000006000000}"/>
  </cellStyles>
  <dxfs count="3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fmlaLink="ANS_2"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3.png"/><Relationship Id="rId4" Type="http://schemas.microsoft.com/office/2007/relationships/hdphoto" Target="../media/hdphoto2.wdp"/></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97117</xdr:colOff>
      <xdr:row>48</xdr:row>
      <xdr:rowOff>298825</xdr:rowOff>
    </xdr:from>
    <xdr:to>
      <xdr:col>2</xdr:col>
      <xdr:colOff>160617</xdr:colOff>
      <xdr:row>50</xdr:row>
      <xdr:rowOff>73960</xdr:rowOff>
    </xdr:to>
    <xdr:sp macro="" textlink="">
      <xdr:nvSpPr>
        <xdr:cNvPr id="2" name="右大かっこ 2">
          <a:extLst>
            <a:ext uri="{FF2B5EF4-FFF2-40B4-BE49-F238E27FC236}">
              <a16:creationId xmlns:a16="http://schemas.microsoft.com/office/drawing/2014/main" id="{00000000-0008-0000-0200-000002000000}"/>
            </a:ext>
          </a:extLst>
        </xdr:cNvPr>
        <xdr:cNvSpPr>
          <a:spLocks/>
        </xdr:cNvSpPr>
      </xdr:nvSpPr>
      <xdr:spPr bwMode="auto">
        <a:xfrm flipH="1">
          <a:off x="600037" y="10867765"/>
          <a:ext cx="63500" cy="28567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104590</xdr:colOff>
      <xdr:row>48</xdr:row>
      <xdr:rowOff>298825</xdr:rowOff>
    </xdr:from>
    <xdr:to>
      <xdr:col>5</xdr:col>
      <xdr:colOff>168090</xdr:colOff>
      <xdr:row>50</xdr:row>
      <xdr:rowOff>73960</xdr:rowOff>
    </xdr:to>
    <xdr:sp macro="" textlink="">
      <xdr:nvSpPr>
        <xdr:cNvPr id="3" name="右大かっこ 2">
          <a:extLst>
            <a:ext uri="{FF2B5EF4-FFF2-40B4-BE49-F238E27FC236}">
              <a16:creationId xmlns:a16="http://schemas.microsoft.com/office/drawing/2014/main" id="{00000000-0008-0000-0200-000003000000}"/>
            </a:ext>
          </a:extLst>
        </xdr:cNvPr>
        <xdr:cNvSpPr>
          <a:spLocks/>
        </xdr:cNvSpPr>
      </xdr:nvSpPr>
      <xdr:spPr bwMode="auto">
        <a:xfrm>
          <a:off x="1361890" y="10867765"/>
          <a:ext cx="63500" cy="28567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44822</xdr:colOff>
      <xdr:row>70</xdr:row>
      <xdr:rowOff>549093</xdr:rowOff>
    </xdr:from>
    <xdr:to>
      <xdr:col>2</xdr:col>
      <xdr:colOff>108322</xdr:colOff>
      <xdr:row>71</xdr:row>
      <xdr:rowOff>197228</xdr:rowOff>
    </xdr:to>
    <xdr:sp macro="" textlink="">
      <xdr:nvSpPr>
        <xdr:cNvPr id="4" name="右大かっこ 2">
          <a:extLst>
            <a:ext uri="{FF2B5EF4-FFF2-40B4-BE49-F238E27FC236}">
              <a16:creationId xmlns:a16="http://schemas.microsoft.com/office/drawing/2014/main" id="{00000000-0008-0000-0200-000004000000}"/>
            </a:ext>
          </a:extLst>
        </xdr:cNvPr>
        <xdr:cNvSpPr>
          <a:spLocks/>
        </xdr:cNvSpPr>
      </xdr:nvSpPr>
      <xdr:spPr bwMode="auto">
        <a:xfrm flipH="1">
          <a:off x="547742" y="17625513"/>
          <a:ext cx="63500" cy="28059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156886</xdr:colOff>
      <xdr:row>70</xdr:row>
      <xdr:rowOff>549093</xdr:rowOff>
    </xdr:from>
    <xdr:to>
      <xdr:col>5</xdr:col>
      <xdr:colOff>220386</xdr:colOff>
      <xdr:row>71</xdr:row>
      <xdr:rowOff>197228</xdr:rowOff>
    </xdr:to>
    <xdr:sp macro="" textlink="">
      <xdr:nvSpPr>
        <xdr:cNvPr id="5" name="右大かっこ 2">
          <a:extLst>
            <a:ext uri="{FF2B5EF4-FFF2-40B4-BE49-F238E27FC236}">
              <a16:creationId xmlns:a16="http://schemas.microsoft.com/office/drawing/2014/main" id="{00000000-0008-0000-0200-000005000000}"/>
            </a:ext>
          </a:extLst>
        </xdr:cNvPr>
        <xdr:cNvSpPr>
          <a:spLocks/>
        </xdr:cNvSpPr>
      </xdr:nvSpPr>
      <xdr:spPr bwMode="auto">
        <a:xfrm>
          <a:off x="1414186" y="17625513"/>
          <a:ext cx="63500" cy="28059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44822</xdr:colOff>
      <xdr:row>59</xdr:row>
      <xdr:rowOff>190503</xdr:rowOff>
    </xdr:from>
    <xdr:to>
      <xdr:col>2</xdr:col>
      <xdr:colOff>108322</xdr:colOff>
      <xdr:row>60</xdr:row>
      <xdr:rowOff>197227</xdr:rowOff>
    </xdr:to>
    <xdr:sp macro="" textlink="">
      <xdr:nvSpPr>
        <xdr:cNvPr id="6" name="右大かっこ 2">
          <a:extLst>
            <a:ext uri="{FF2B5EF4-FFF2-40B4-BE49-F238E27FC236}">
              <a16:creationId xmlns:a16="http://schemas.microsoft.com/office/drawing/2014/main" id="{00000000-0008-0000-0200-000006000000}"/>
            </a:ext>
          </a:extLst>
        </xdr:cNvPr>
        <xdr:cNvSpPr>
          <a:spLocks/>
        </xdr:cNvSpPr>
      </xdr:nvSpPr>
      <xdr:spPr bwMode="auto">
        <a:xfrm flipH="1">
          <a:off x="547742" y="13495023"/>
          <a:ext cx="63500" cy="281044"/>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156886</xdr:colOff>
      <xdr:row>59</xdr:row>
      <xdr:rowOff>190503</xdr:rowOff>
    </xdr:from>
    <xdr:to>
      <xdr:col>5</xdr:col>
      <xdr:colOff>220386</xdr:colOff>
      <xdr:row>60</xdr:row>
      <xdr:rowOff>197227</xdr:rowOff>
    </xdr:to>
    <xdr:sp macro="" textlink="">
      <xdr:nvSpPr>
        <xdr:cNvPr id="7" name="右大かっこ 2">
          <a:extLst>
            <a:ext uri="{FF2B5EF4-FFF2-40B4-BE49-F238E27FC236}">
              <a16:creationId xmlns:a16="http://schemas.microsoft.com/office/drawing/2014/main" id="{00000000-0008-0000-0200-000007000000}"/>
            </a:ext>
          </a:extLst>
        </xdr:cNvPr>
        <xdr:cNvSpPr>
          <a:spLocks/>
        </xdr:cNvSpPr>
      </xdr:nvSpPr>
      <xdr:spPr bwMode="auto">
        <a:xfrm>
          <a:off x="1414186" y="13495023"/>
          <a:ext cx="63500" cy="281044"/>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136152</xdr:colOff>
      <xdr:row>67</xdr:row>
      <xdr:rowOff>438465</xdr:rowOff>
    </xdr:from>
    <xdr:to>
      <xdr:col>12</xdr:col>
      <xdr:colOff>18788</xdr:colOff>
      <xdr:row>68</xdr:row>
      <xdr:rowOff>16911</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email">
          <a:extLst>
            <a:ext uri="{BEBA8EAE-BF5A-486C-A8C5-ECC9F3942E4B}">
              <a14:imgProps xmlns:a14="http://schemas.microsoft.com/office/drawing/2010/main">
                <a14:imgLayer r:embed="rId2">
                  <a14:imgEffect>
                    <a14:backgroundRemoval t="0" b="100000" l="0" r="100000"/>
                  </a14:imgEffect>
                </a14:imgLayer>
              </a14:imgProps>
            </a:ext>
            <a:ext uri="{28A0092B-C50C-407E-A947-70E740481C1C}">
              <a14:useLocalDpi xmlns:a14="http://schemas.microsoft.com/office/drawing/2010/main"/>
            </a:ext>
          </a:extLst>
        </a:blip>
        <a:stretch>
          <a:fillRect/>
        </a:stretch>
      </xdr:blipFill>
      <xdr:spPr>
        <a:xfrm>
          <a:off x="3049681" y="16328406"/>
          <a:ext cx="474867" cy="433902"/>
        </a:xfrm>
        <a:prstGeom prst="rect">
          <a:avLst/>
        </a:prstGeom>
      </xdr:spPr>
    </xdr:pic>
    <xdr:clientData/>
  </xdr:twoCellAnchor>
  <xdr:twoCellAnchor editAs="oneCell">
    <xdr:from>
      <xdr:col>29</xdr:col>
      <xdr:colOff>116157</xdr:colOff>
      <xdr:row>67</xdr:row>
      <xdr:rowOff>347384</xdr:rowOff>
    </xdr:from>
    <xdr:to>
      <xdr:col>31</xdr:col>
      <xdr:colOff>206854</xdr:colOff>
      <xdr:row>67</xdr:row>
      <xdr:rowOff>783432</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0" b="100000" l="0" r="100000">
                      <a14:foregroundMark x1="81720" y1="20968" x2="81720" y2="20968"/>
                      <a14:foregroundMark x1="93548" y1="20968" x2="93548" y2="20968"/>
                      <a14:foregroundMark x1="91398" y1="50000" x2="91398" y2="50000"/>
                      <a14:foregroundMark x1="87097" y1="60484" x2="87097" y2="60484"/>
                      <a14:foregroundMark x1="85484" y1="75806" x2="87634" y2="80645"/>
                      <a14:foregroundMark x1="82796" y1="64516" x2="82796" y2="64516"/>
                      <a14:foregroundMark x1="82258" y1="11290" x2="82258" y2="11290"/>
                      <a14:foregroundMark x1="83871" y1="16935" x2="83871" y2="16935"/>
                      <a14:foregroundMark x1="81720" y1="58065" x2="81720" y2="58065"/>
                      <a14:foregroundMark x1="29570" y1="8065" x2="29570" y2="8065"/>
                    </a14:backgroundRemoval>
                  </a14:imgEffect>
                </a14:imgLayer>
              </a14:imgProps>
            </a:ext>
          </a:extLst>
        </a:blip>
        <a:stretch>
          <a:fillRect/>
        </a:stretch>
      </xdr:blipFill>
      <xdr:spPr>
        <a:xfrm>
          <a:off x="8565392" y="16237325"/>
          <a:ext cx="669593" cy="439858"/>
        </a:xfrm>
        <a:prstGeom prst="rect">
          <a:avLst/>
        </a:prstGeom>
      </xdr:spPr>
    </xdr:pic>
    <xdr:clientData/>
  </xdr:twoCellAnchor>
  <xdr:twoCellAnchor editAs="oneCell">
    <xdr:from>
      <xdr:col>12</xdr:col>
      <xdr:colOff>209103</xdr:colOff>
      <xdr:row>67</xdr:row>
      <xdr:rowOff>353099</xdr:rowOff>
    </xdr:from>
    <xdr:to>
      <xdr:col>15</xdr:col>
      <xdr:colOff>248659</xdr:colOff>
      <xdr:row>67</xdr:row>
      <xdr:rowOff>801356</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5"/>
        <a:stretch>
          <a:fillRect/>
        </a:stretch>
      </xdr:blipFill>
      <xdr:spPr>
        <a:xfrm>
          <a:off x="3705338" y="16243040"/>
          <a:ext cx="904090" cy="448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14</xdr:row>
      <xdr:rowOff>114300</xdr:rowOff>
    </xdr:from>
    <xdr:to>
      <xdr:col>16</xdr:col>
      <xdr:colOff>1428750</xdr:colOff>
      <xdr:row>14</xdr:row>
      <xdr:rowOff>114300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2828925" y="2781300"/>
          <a:ext cx="3343275"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17557</xdr:colOff>
      <xdr:row>23</xdr:row>
      <xdr:rowOff>134471</xdr:rowOff>
    </xdr:from>
    <xdr:to>
      <xdr:col>7</xdr:col>
      <xdr:colOff>134471</xdr:colOff>
      <xdr:row>27</xdr:row>
      <xdr:rowOff>123265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0042" y="5483711"/>
          <a:ext cx="2661994" cy="794609"/>
          <a:chOff x="7991475" y="1200149"/>
          <a:chExt cx="3305175" cy="1152525"/>
        </a:xfrm>
      </xdr:grpSpPr>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991475" y="1200149"/>
            <a:ext cx="3305175" cy="1152525"/>
          </a:xfrm>
          <a:prstGeom prst="round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0" bIns="0" rtlCol="0" anchor="ctr"/>
          <a:lstStyle/>
          <a:p>
            <a:pPr algn="l">
              <a:lnSpc>
                <a:spcPts val="1800"/>
              </a:lnSpc>
            </a:pPr>
            <a:r>
              <a:rPr kumimoji="1" lang="ja-JP" altLang="en-US" sz="1100">
                <a:solidFill>
                  <a:sysClr val="windowText" lastClr="000000"/>
                </a:solidFill>
              </a:rPr>
              <a:t>標準</a:t>
            </a:r>
            <a:endParaRPr kumimoji="1" lang="en-US" altLang="ja-JP" sz="1100">
              <a:solidFill>
                <a:sysClr val="windowText" lastClr="000000"/>
              </a:solidFill>
            </a:endParaRPr>
          </a:p>
          <a:p>
            <a:pPr algn="l">
              <a:lnSpc>
                <a:spcPts val="1800"/>
              </a:lnSpc>
            </a:pPr>
            <a:r>
              <a:rPr kumimoji="1" lang="ja-JP" altLang="en-US" sz="1100">
                <a:solidFill>
                  <a:sysClr val="windowText" lastClr="000000"/>
                </a:solidFill>
              </a:rPr>
              <a:t>グループ化（既存）</a:t>
            </a:r>
            <a:endParaRPr kumimoji="1" lang="en-US" altLang="ja-JP" sz="1100">
              <a:solidFill>
                <a:sysClr val="windowText" lastClr="000000"/>
              </a:solidFill>
            </a:endParaRPr>
          </a:p>
          <a:p>
            <a:pPr algn="l">
              <a:lnSpc>
                <a:spcPts val="1800"/>
              </a:lnSpc>
            </a:pPr>
            <a:r>
              <a:rPr kumimoji="1" lang="ja-JP" altLang="en-US" sz="1100">
                <a:solidFill>
                  <a:sysClr val="windowText" lastClr="000000"/>
                </a:solidFill>
              </a:rPr>
              <a:t>グループ化（今回追加）</a:t>
            </a:r>
            <a:endParaRPr kumimoji="1" lang="en-US" altLang="ja-JP" sz="1100">
              <a:solidFill>
                <a:sysClr val="windowText" lastClr="000000"/>
              </a:solidFill>
            </a:endParaRPr>
          </a:p>
        </xdr:txBody>
      </xdr:sp>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10310184" y="1458206"/>
            <a:ext cx="705054"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0341012" y="2099092"/>
            <a:ext cx="689641" cy="0"/>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10341012" y="1792982"/>
            <a:ext cx="689641" cy="0"/>
          </a:xfrm>
          <a:prstGeom prst="line">
            <a:avLst/>
          </a:prstGeom>
          <a:ln w="38100">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19050</xdr:colOff>
      <xdr:row>19</xdr:row>
      <xdr:rowOff>114300</xdr:rowOff>
    </xdr:from>
    <xdr:to>
      <xdr:col>16</xdr:col>
      <xdr:colOff>1428750</xdr:colOff>
      <xdr:row>19</xdr:row>
      <xdr:rowOff>114300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2828925" y="3819525"/>
          <a:ext cx="3343275"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19</xdr:row>
      <xdr:rowOff>142875</xdr:rowOff>
    </xdr:from>
    <xdr:to>
      <xdr:col>16</xdr:col>
      <xdr:colOff>268941</xdr:colOff>
      <xdr:row>21</xdr:row>
      <xdr:rowOff>112059</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2838450" y="3848100"/>
          <a:ext cx="3316941" cy="388284"/>
        </a:xfrm>
        <a:prstGeom prst="line">
          <a:avLst/>
        </a:prstGeom>
        <a:ln w="38100">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581025</xdr:colOff>
      <xdr:row>17</xdr:row>
      <xdr:rowOff>0</xdr:rowOff>
    </xdr:from>
    <xdr:to>
      <xdr:col>16</xdr:col>
      <xdr:colOff>1295400</xdr:colOff>
      <xdr:row>21</xdr:row>
      <xdr:rowOff>0</xdr:rowOff>
    </xdr:to>
    <xdr:sp macro="" textlink="">
      <xdr:nvSpPr>
        <xdr:cNvPr id="10" name="乗算 9">
          <a:extLst>
            <a:ext uri="{FF2B5EF4-FFF2-40B4-BE49-F238E27FC236}">
              <a16:creationId xmlns:a16="http://schemas.microsoft.com/office/drawing/2014/main" id="{00000000-0008-0000-0300-00000A000000}"/>
            </a:ext>
          </a:extLst>
        </xdr:cNvPr>
        <xdr:cNvSpPr/>
      </xdr:nvSpPr>
      <xdr:spPr>
        <a:xfrm>
          <a:off x="6172200" y="3295650"/>
          <a:ext cx="0" cy="828675"/>
        </a:xfrm>
        <a:prstGeom prst="mathMultiply">
          <a:avLst>
            <a:gd name="adj1" fmla="val 8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19</xdr:row>
      <xdr:rowOff>152400</xdr:rowOff>
    </xdr:from>
    <xdr:to>
      <xdr:col>16</xdr:col>
      <xdr:colOff>1438275</xdr:colOff>
      <xdr:row>23</xdr:row>
      <xdr:rowOff>85725</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2857500" y="3857625"/>
          <a:ext cx="3314700" cy="771525"/>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19</xdr:row>
      <xdr:rowOff>171450</xdr:rowOff>
    </xdr:from>
    <xdr:to>
      <xdr:col>16</xdr:col>
      <xdr:colOff>1438275</xdr:colOff>
      <xdr:row>25</xdr:row>
      <xdr:rowOff>123825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2838450" y="3876675"/>
          <a:ext cx="3333750" cy="1209675"/>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1445558</xdr:colOff>
      <xdr:row>19</xdr:row>
      <xdr:rowOff>123265</xdr:rowOff>
    </xdr:from>
    <xdr:to>
      <xdr:col>16</xdr:col>
      <xdr:colOff>257735</xdr:colOff>
      <xdr:row>21</xdr:row>
      <xdr:rowOff>123265</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V="1">
          <a:off x="2798108" y="3828490"/>
          <a:ext cx="3346077" cy="419100"/>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11206</xdr:colOff>
      <xdr:row>21</xdr:row>
      <xdr:rowOff>123265</xdr:rowOff>
    </xdr:from>
    <xdr:to>
      <xdr:col>16</xdr:col>
      <xdr:colOff>246529</xdr:colOff>
      <xdr:row>21</xdr:row>
      <xdr:rowOff>134470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2821081" y="4247590"/>
          <a:ext cx="3311898" cy="11205"/>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11206</xdr:colOff>
      <xdr:row>21</xdr:row>
      <xdr:rowOff>156882</xdr:rowOff>
    </xdr:from>
    <xdr:to>
      <xdr:col>16</xdr:col>
      <xdr:colOff>246529</xdr:colOff>
      <xdr:row>23</xdr:row>
      <xdr:rowOff>123265</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2821081" y="4281207"/>
          <a:ext cx="3311898" cy="385483"/>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1445558</xdr:colOff>
      <xdr:row>21</xdr:row>
      <xdr:rowOff>168088</xdr:rowOff>
    </xdr:from>
    <xdr:to>
      <xdr:col>16</xdr:col>
      <xdr:colOff>257735</xdr:colOff>
      <xdr:row>25</xdr:row>
      <xdr:rowOff>123265</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2798108" y="4292413"/>
          <a:ext cx="3346077" cy="793377"/>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16</xdr:row>
      <xdr:rowOff>114300</xdr:rowOff>
    </xdr:from>
    <xdr:to>
      <xdr:col>16</xdr:col>
      <xdr:colOff>1428750</xdr:colOff>
      <xdr:row>16</xdr:row>
      <xdr:rowOff>114300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2828925" y="3200400"/>
          <a:ext cx="3343275"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xdr:colOff>
      <xdr:row>14</xdr:row>
      <xdr:rowOff>134472</xdr:rowOff>
    </xdr:from>
    <xdr:to>
      <xdr:col>16</xdr:col>
      <xdr:colOff>268941</xdr:colOff>
      <xdr:row>16</xdr:row>
      <xdr:rowOff>100853</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flipV="1">
          <a:off x="2832287" y="2801472"/>
          <a:ext cx="3323104" cy="385481"/>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xdr:colOff>
      <xdr:row>14</xdr:row>
      <xdr:rowOff>112059</xdr:rowOff>
    </xdr:from>
    <xdr:to>
      <xdr:col>16</xdr:col>
      <xdr:colOff>280147</xdr:colOff>
      <xdr:row>16</xdr:row>
      <xdr:rowOff>89647</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2832287" y="2779059"/>
          <a:ext cx="3334310" cy="396688"/>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29766</xdr:colOff>
      <xdr:row>32</xdr:row>
      <xdr:rowOff>0</xdr:rowOff>
    </xdr:from>
    <xdr:to>
      <xdr:col>19</xdr:col>
      <xdr:colOff>8164</xdr:colOff>
      <xdr:row>36</xdr:row>
      <xdr:rowOff>190500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494586" y="13921740"/>
          <a:ext cx="10989298" cy="4076700"/>
        </a:xfrm>
        <a:prstGeom prst="roundRect">
          <a:avLst>
            <a:gd name="adj" fmla="val 5522"/>
          </a:avLst>
        </a:prstGeom>
        <a:noFill/>
        <a:ln w="9525"/>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8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68037</xdr:colOff>
      <xdr:row>4</xdr:row>
      <xdr:rowOff>0</xdr:rowOff>
    </xdr:from>
    <xdr:to>
      <xdr:col>0</xdr:col>
      <xdr:colOff>457201</xdr:colOff>
      <xdr:row>30</xdr:row>
      <xdr:rowOff>27214</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68037" y="1036320"/>
          <a:ext cx="389164" cy="12143014"/>
        </a:xfrm>
        <a:prstGeom prst="roundRect">
          <a:avLst/>
        </a:prstGeom>
        <a:noFill/>
        <a:ln w="19050">
          <a:solidFill>
            <a:schemeClr val="bg1">
              <a:lumMod val="75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lstStyle/>
        <a:p>
          <a:pPr algn="ct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お 客 様 記 入 欄</a:t>
          </a:r>
        </a:p>
      </xdr:txBody>
    </xdr:sp>
    <xdr:clientData/>
  </xdr:twoCellAnchor>
  <xdr:twoCellAnchor>
    <xdr:from>
      <xdr:col>0</xdr:col>
      <xdr:colOff>54428</xdr:colOff>
      <xdr:row>32</xdr:row>
      <xdr:rowOff>0</xdr:rowOff>
    </xdr:from>
    <xdr:to>
      <xdr:col>0</xdr:col>
      <xdr:colOff>481613</xdr:colOff>
      <xdr:row>40</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54428" y="13921740"/>
          <a:ext cx="411945" cy="5044440"/>
        </a:xfrm>
        <a:prstGeom prst="roundRect">
          <a:avLst/>
        </a:prstGeom>
        <a:noFill/>
        <a:ln w="19050">
          <a:solidFill>
            <a:schemeClr val="bg1">
              <a:lumMod val="75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lstStyle/>
        <a:p>
          <a:pPr algn="ct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代理店・</a:t>
          </a:r>
          <a:r>
            <a:rPr kumimoji="1" lang="en-US" altLang="ja-JP" sz="1800">
              <a:solidFill>
                <a:schemeClr val="bg1">
                  <a:lumMod val="65000"/>
                </a:schemeClr>
              </a:solidFill>
              <a:latin typeface="HG丸ｺﾞｼｯｸM-PRO" panose="020F0600000000000000" pitchFamily="50" charset="-128"/>
              <a:ea typeface="HG丸ｺﾞｼｯｸM-PRO" panose="020F0600000000000000" pitchFamily="50" charset="-128"/>
            </a:rPr>
            <a:t>NTT</a:t>
          </a: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テクノクロス記入欄</a:t>
          </a:r>
        </a:p>
      </xdr:txBody>
    </xdr:sp>
    <xdr:clientData/>
  </xdr:twoCellAnchor>
  <mc:AlternateContent xmlns:mc="http://schemas.openxmlformats.org/markup-compatibility/2006">
    <mc:Choice xmlns:a14="http://schemas.microsoft.com/office/drawing/2010/main" Requires="a14">
      <xdr:twoCellAnchor editAs="oneCell">
        <xdr:from>
          <xdr:col>13</xdr:col>
          <xdr:colOff>228600</xdr:colOff>
          <xdr:row>0</xdr:row>
          <xdr:rowOff>0</xdr:rowOff>
        </xdr:from>
        <xdr:to>
          <xdr:col>16</xdr:col>
          <xdr:colOff>0</xdr:colOff>
          <xdr:row>1</xdr:row>
          <xdr:rowOff>0</xdr:rowOff>
        </xdr:to>
        <xdr:sp macro="" textlink="">
          <xdr:nvSpPr>
            <xdr:cNvPr id="29697" name="radio4" hidden="1">
              <a:extLst>
                <a:ext uri="{63B3BB69-23CF-44E3-9099-C40C66FF867C}">
                  <a14:compatExt spid="_x0000_s29697"/>
                </a:ext>
                <a:ext uri="{FF2B5EF4-FFF2-40B4-BE49-F238E27FC236}">
                  <a16:creationId xmlns:a16="http://schemas.microsoft.com/office/drawing/2014/main" id="{00000000-0008-0000-06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0</xdr:row>
          <xdr:rowOff>0</xdr:rowOff>
        </xdr:from>
        <xdr:to>
          <xdr:col>12</xdr:col>
          <xdr:colOff>0</xdr:colOff>
          <xdr:row>1</xdr:row>
          <xdr:rowOff>68580</xdr:rowOff>
        </xdr:to>
        <xdr:sp macro="" textlink="">
          <xdr:nvSpPr>
            <xdr:cNvPr id="29698" name="radio3" hidden="1">
              <a:extLst>
                <a:ext uri="{63B3BB69-23CF-44E3-9099-C40C66FF867C}">
                  <a14:compatExt spid="_x0000_s29698"/>
                </a:ext>
                <a:ext uri="{FF2B5EF4-FFF2-40B4-BE49-F238E27FC236}">
                  <a16:creationId xmlns:a16="http://schemas.microsoft.com/office/drawing/2014/main" id="{00000000-0008-0000-06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0</xdr:row>
          <xdr:rowOff>0</xdr:rowOff>
        </xdr:from>
        <xdr:to>
          <xdr:col>16</xdr:col>
          <xdr:colOff>533400</xdr:colOff>
          <xdr:row>2</xdr:row>
          <xdr:rowOff>7620</xdr:rowOff>
        </xdr:to>
        <xdr:sp macro="" textlink="">
          <xdr:nvSpPr>
            <xdr:cNvPr id="29699" name="Group2" hidden="1">
              <a:extLst>
                <a:ext uri="{63B3BB69-23CF-44E3-9099-C40C66FF867C}">
                  <a14:compatExt spid="_x0000_s29699"/>
                </a:ext>
                <a:ext uri="{FF2B5EF4-FFF2-40B4-BE49-F238E27FC236}">
                  <a16:creationId xmlns:a16="http://schemas.microsoft.com/office/drawing/2014/main" id="{00000000-0008-0000-0600-000003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group2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541020</xdr:colOff>
          <xdr:row>0</xdr:row>
          <xdr:rowOff>0</xdr:rowOff>
        </xdr:from>
        <xdr:to>
          <xdr:col>15</xdr:col>
          <xdr:colOff>449580</xdr:colOff>
          <xdr:row>2</xdr:row>
          <xdr:rowOff>7620</xdr:rowOff>
        </xdr:to>
        <xdr:sp macro="" textlink="">
          <xdr:nvSpPr>
            <xdr:cNvPr id="29700" name="Group1" hidden="1">
              <a:extLst>
                <a:ext uri="{63B3BB69-23CF-44E3-9099-C40C66FF867C}">
                  <a14:compatExt spid="_x0000_s29700"/>
                </a:ext>
                <a:ext uri="{FF2B5EF4-FFF2-40B4-BE49-F238E27FC236}">
                  <a16:creationId xmlns:a16="http://schemas.microsoft.com/office/drawing/2014/main" id="{00000000-0008-0000-0600-0000047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group1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400050</xdr:colOff>
      <xdr:row>3</xdr:row>
      <xdr:rowOff>38100</xdr:rowOff>
    </xdr:from>
    <xdr:to>
      <xdr:col>3</xdr:col>
      <xdr:colOff>69850</xdr:colOff>
      <xdr:row>5</xdr:row>
      <xdr:rowOff>57150</xdr:rowOff>
    </xdr:to>
    <xdr:pic>
      <xdr:nvPicPr>
        <xdr:cNvPr id="2" name="図 743" descr="TOPlabe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777240"/>
          <a:ext cx="3548380" cy="521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30</xdr:row>
      <xdr:rowOff>177800</xdr:rowOff>
    </xdr:from>
    <xdr:to>
      <xdr:col>4</xdr:col>
      <xdr:colOff>1689100</xdr:colOff>
      <xdr:row>40</xdr:row>
      <xdr:rowOff>146050</xdr:rowOff>
    </xdr:to>
    <xdr:sp macro="" textlink="">
      <xdr:nvSpPr>
        <xdr:cNvPr id="3" name="AutoShape 787">
          <a:extLst>
            <a:ext uri="{FF2B5EF4-FFF2-40B4-BE49-F238E27FC236}">
              <a16:creationId xmlns:a16="http://schemas.microsoft.com/office/drawing/2014/main" id="{00000000-0008-0000-0700-000003000000}"/>
            </a:ext>
          </a:extLst>
        </xdr:cNvPr>
        <xdr:cNvSpPr>
          <a:spLocks noChangeArrowheads="1"/>
        </xdr:cNvSpPr>
      </xdr:nvSpPr>
      <xdr:spPr bwMode="auto">
        <a:xfrm>
          <a:off x="495300" y="7012940"/>
          <a:ext cx="6184900" cy="1873250"/>
        </a:xfrm>
        <a:prstGeom prst="roundRect">
          <a:avLst>
            <a:gd name="adj" fmla="val 4130"/>
          </a:avLst>
        </a:prstGeom>
        <a:solidFill>
          <a:srgbClr val="FFFFFF"/>
        </a:solidFill>
        <a:ln w="12700">
          <a:solidFill>
            <a:srgbClr val="000000"/>
          </a:solidFill>
          <a:round/>
          <a:headEnd/>
          <a:tailEnd/>
        </a:ln>
      </xdr:spPr>
      <xdr:txBody>
        <a:bodyPr vertOverflow="clip" wrap="square" lIns="91440" tIns="45720" rIns="91440" bIns="45720" anchor="t" upright="1"/>
        <a:lstStyle/>
        <a:p>
          <a:pPr algn="l" rtl="0">
            <a:lnSpc>
              <a:spcPts val="2900"/>
            </a:lnSpc>
            <a:defRPr sz="1000"/>
          </a:pPr>
          <a:r>
            <a:rPr lang="ja-JP" altLang="en-US" sz="1600" b="1" i="0" u="none" strike="noStrike" baseline="0">
              <a:solidFill>
                <a:srgbClr val="000000"/>
              </a:solidFill>
              <a:latin typeface="メイリオ"/>
              <a:ea typeface="メイリオ"/>
            </a:rPr>
            <a:t>マジックコネクト サービス解約受付書</a:t>
          </a:r>
          <a:r>
            <a:rPr lang="ja-JP" altLang="en-US" sz="700" b="1" i="0" u="none" strike="noStrike" baseline="0">
              <a:solidFill>
                <a:srgbClr val="000000"/>
              </a:solidFill>
              <a:latin typeface="メイリオ"/>
              <a:ea typeface="メイリオ"/>
            </a:rPr>
            <a:t>            </a:t>
          </a:r>
          <a:r>
            <a:rPr lang="ja-JP" altLang="en-US" sz="700" b="0" i="0" u="none" strike="noStrike" baseline="0">
              <a:solidFill>
                <a:srgbClr val="000000"/>
              </a:solidFill>
              <a:latin typeface="Meiryo UI"/>
              <a:ea typeface="Meiryo UI"/>
            </a:rPr>
            <a:t>NTTテクノクロス株式会社　 　</a:t>
          </a:r>
          <a:endParaRPr lang="ja-JP" altLang="en-US" sz="1200" b="0" i="0" u="none" strike="noStrike" baseline="0">
            <a:solidFill>
              <a:srgbClr val="000000"/>
            </a:solidFill>
            <a:latin typeface="Times New Roman"/>
            <a:ea typeface="Meiryo UI"/>
            <a:cs typeface="Times New Roman"/>
          </a:endParaRPr>
        </a:p>
        <a:p>
          <a:pPr algn="l" rtl="0">
            <a:lnSpc>
              <a:spcPts val="1800"/>
            </a:lnSpc>
            <a:defRPr sz="1000"/>
          </a:pPr>
          <a:r>
            <a:rPr lang="ja-JP" altLang="en-US" sz="1000" b="0" i="0" u="none" strike="noStrike" baseline="0">
              <a:solidFill>
                <a:srgbClr val="000000"/>
              </a:solidFill>
              <a:latin typeface="メイリオ"/>
              <a:ea typeface="メイリオ"/>
            </a:rPr>
            <a:t>サービス解約申込書を受け付けました。ご利用ありがとうございました。</a:t>
          </a:r>
          <a:endParaRPr lang="ja-JP" altLang="en-US" sz="1200" b="0" i="0" u="none" strike="noStrike" baseline="0">
            <a:solidFill>
              <a:srgbClr val="000000"/>
            </a:solidFill>
            <a:latin typeface="Times New Roman"/>
            <a:ea typeface="メイリオ"/>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2000"/>
            </a:lnSpc>
            <a:defRPr sz="1000"/>
          </a:pPr>
          <a:r>
            <a:rPr lang="ja-JP" altLang="en-US" sz="1100" b="1" i="0" u="sng" strike="noStrike" baseline="0">
              <a:solidFill>
                <a:srgbClr val="000000"/>
              </a:solidFill>
              <a:latin typeface="メイリオ"/>
              <a:ea typeface="メイリオ"/>
            </a:rPr>
            <a:t>サービス責任者署名：                          ＝                </a:t>
          </a:r>
          <a:r>
            <a:rPr lang="ja-JP" altLang="en-US" sz="1100" b="0" i="0" u="none" strike="noStrike" baseline="0">
              <a:solidFill>
                <a:srgbClr val="000000"/>
              </a:solidFill>
              <a:latin typeface="メイリオ"/>
              <a:ea typeface="メイリオ"/>
            </a:rPr>
            <a:t>      </a:t>
          </a:r>
          <a:r>
            <a:rPr lang="ja-JP" altLang="en-US" sz="1100" b="1" i="0" u="sng" strike="noStrike" baseline="0">
              <a:solidFill>
                <a:srgbClr val="FFFFFF"/>
              </a:solidFill>
              <a:latin typeface="メイリオ"/>
              <a:ea typeface="メイリオ"/>
            </a:rPr>
            <a:t>_</a:t>
          </a:r>
          <a:endParaRPr lang="ja-JP" altLang="en-US" sz="1200" b="0" i="0" u="none" strike="noStrike" baseline="0">
            <a:solidFill>
              <a:srgbClr val="000000"/>
            </a:solidFill>
            <a:latin typeface="Times New Roman"/>
            <a:ea typeface="メイリオ"/>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2000"/>
            </a:lnSpc>
            <a:defRPr sz="1000"/>
          </a:pPr>
          <a:r>
            <a:rPr lang="ja-JP" altLang="en-US" sz="1100" b="1" i="0" u="none" strike="noStrike" baseline="0">
              <a:solidFill>
                <a:srgbClr val="000000"/>
              </a:solidFill>
              <a:latin typeface="メイリオ"/>
              <a:ea typeface="メイリオ"/>
            </a:rPr>
            <a:t>サービス解約月：解約希望月末にご指定の月末</a:t>
          </a:r>
          <a:endParaRPr lang="ja-JP" altLang="en-US" sz="1200" b="0" i="0" u="none" strike="noStrike" baseline="0">
            <a:solidFill>
              <a:srgbClr val="000000"/>
            </a:solidFill>
            <a:latin typeface="Times New Roman"/>
            <a:ea typeface="メイリオ"/>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000"/>
            </a:lnSpc>
            <a:defRPr sz="1000"/>
          </a:pPr>
          <a:endParaRPr lang="ja-JP" altLang="en-US" sz="700" b="0" i="0" u="none" strike="noStrike" baseline="0">
            <a:solidFill>
              <a:srgbClr val="000000"/>
            </a:solidFill>
            <a:latin typeface="Meiryo UI"/>
            <a:ea typeface="Meiryo UI"/>
          </a:endParaRPr>
        </a:p>
      </xdr:txBody>
    </xdr:sp>
    <xdr:clientData/>
  </xdr:twoCellAnchor>
  <xdr:twoCellAnchor>
    <xdr:from>
      <xdr:col>0</xdr:col>
      <xdr:colOff>0</xdr:colOff>
      <xdr:row>30</xdr:row>
      <xdr:rowOff>171450</xdr:rowOff>
    </xdr:from>
    <xdr:to>
      <xdr:col>0</xdr:col>
      <xdr:colOff>387350</xdr:colOff>
      <xdr:row>40</xdr:row>
      <xdr:rowOff>139700</xdr:rowOff>
    </xdr:to>
    <xdr:sp macro="" textlink="">
      <xdr:nvSpPr>
        <xdr:cNvPr id="4" name="角丸四角形 3">
          <a:extLst>
            <a:ext uri="{FF2B5EF4-FFF2-40B4-BE49-F238E27FC236}">
              <a16:creationId xmlns:a16="http://schemas.microsoft.com/office/drawing/2014/main" id="{00000000-0008-0000-0700-000004000000}"/>
            </a:ext>
          </a:extLst>
        </xdr:cNvPr>
        <xdr:cNvSpPr>
          <a:spLocks noChangeArrowheads="1"/>
        </xdr:cNvSpPr>
      </xdr:nvSpPr>
      <xdr:spPr bwMode="auto">
        <a:xfrm>
          <a:off x="0" y="7006590"/>
          <a:ext cx="387350" cy="1873250"/>
        </a:xfrm>
        <a:prstGeom prst="roundRect">
          <a:avLst>
            <a:gd name="adj" fmla="val 16667"/>
          </a:avLst>
        </a:prstGeom>
        <a:noFill/>
        <a:ln w="19050">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l" rtl="0">
            <a:defRPr sz="1000"/>
          </a:pPr>
          <a:r>
            <a:rPr lang="ja-JP" altLang="en-US" sz="900" b="0" i="0" u="none" strike="noStrike" baseline="0">
              <a:solidFill>
                <a:srgbClr val="808080"/>
              </a:solidFill>
              <a:latin typeface="HG丸ｺﾞｼｯｸM-PRO"/>
              <a:ea typeface="HG丸ｺﾞｼｯｸM-PRO"/>
            </a:rPr>
            <a:t>ＮＴＴテクノクロス記入欄</a:t>
          </a:r>
        </a:p>
      </xdr:txBody>
    </xdr:sp>
    <xdr:clientData/>
  </xdr:twoCellAnchor>
  <xdr:twoCellAnchor>
    <xdr:from>
      <xdr:col>0</xdr:col>
      <xdr:colOff>6350</xdr:colOff>
      <xdr:row>3</xdr:row>
      <xdr:rowOff>171450</xdr:rowOff>
    </xdr:from>
    <xdr:to>
      <xdr:col>0</xdr:col>
      <xdr:colOff>393700</xdr:colOff>
      <xdr:row>27</xdr:row>
      <xdr:rowOff>6350</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bwMode="auto">
        <a:xfrm>
          <a:off x="6350" y="910590"/>
          <a:ext cx="387350" cy="5298440"/>
        </a:xfrm>
        <a:prstGeom prst="roundRect">
          <a:avLst>
            <a:gd name="adj" fmla="val 16667"/>
          </a:avLst>
        </a:prstGeom>
        <a:noFill/>
        <a:ln w="19050">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808080"/>
              </a:solidFill>
              <a:latin typeface="HG丸ｺﾞｼｯｸM-PRO"/>
              <a:ea typeface="HG丸ｺﾞｼｯｸM-PRO"/>
            </a:rPr>
            <a:t>お   客   様   記   入   欄</a:t>
          </a:r>
        </a:p>
      </xdr:txBody>
    </xdr:sp>
    <xdr:clientData/>
  </xdr:twoCellAnchor>
  <xdr:twoCellAnchor>
    <xdr:from>
      <xdr:col>4</xdr:col>
      <xdr:colOff>865571</xdr:colOff>
      <xdr:row>2</xdr:row>
      <xdr:rowOff>72259</xdr:rowOff>
    </xdr:from>
    <xdr:to>
      <xdr:col>5</xdr:col>
      <xdr:colOff>57588</xdr:colOff>
      <xdr:row>3</xdr:row>
      <xdr:rowOff>192690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a:spLocks noChangeArrowheads="1"/>
        </xdr:cNvSpPr>
      </xdr:nvSpPr>
      <xdr:spPr bwMode="auto">
        <a:xfrm>
          <a:off x="5856671" y="620899"/>
          <a:ext cx="1005577" cy="310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メイリオ"/>
              <a:ea typeface="メイリオ"/>
            </a:rPr>
            <a:t>201</a:t>
          </a:r>
          <a:r>
            <a:rPr lang="en-US" altLang="ja-JP" sz="800" b="0" i="0" u="none" strike="noStrike" baseline="0">
              <a:solidFill>
                <a:srgbClr val="000000"/>
              </a:solidFill>
              <a:latin typeface="メイリオ"/>
              <a:ea typeface="メイリオ"/>
            </a:rPr>
            <a:t>9</a:t>
          </a:r>
          <a:r>
            <a:rPr lang="ja-JP" altLang="en-US" sz="800" b="0" i="0" u="none" strike="noStrike" baseline="0">
              <a:solidFill>
                <a:srgbClr val="000000"/>
              </a:solidFill>
              <a:latin typeface="メイリオ"/>
              <a:ea typeface="メイリオ"/>
            </a:rPr>
            <a:t>/</a:t>
          </a:r>
          <a:r>
            <a:rPr lang="en-US" altLang="ja-JP" sz="800" b="0" i="0" u="none" strike="noStrike" baseline="0">
              <a:solidFill>
                <a:srgbClr val="000000"/>
              </a:solidFill>
              <a:latin typeface="メイリオ"/>
              <a:ea typeface="メイリオ"/>
            </a:rPr>
            <a:t>5</a:t>
          </a:r>
          <a:r>
            <a:rPr lang="ja-JP" altLang="en-US" sz="800" b="0" i="0" u="none" strike="noStrike" baseline="0">
              <a:solidFill>
                <a:srgbClr val="000000"/>
              </a:solidFill>
              <a:latin typeface="メイリオ"/>
              <a:ea typeface="メイリオ"/>
            </a:rPr>
            <a:t>/</a:t>
          </a:r>
          <a:r>
            <a:rPr lang="en-US" altLang="ja-JP" sz="800" b="0" i="0" u="none" strike="noStrike" baseline="0">
              <a:solidFill>
                <a:srgbClr val="000000"/>
              </a:solidFill>
              <a:latin typeface="メイリオ"/>
              <a:ea typeface="メイリオ"/>
            </a:rPr>
            <a:t>20</a:t>
          </a:r>
          <a:r>
            <a:rPr lang="ja-JP" altLang="en-US" sz="800" b="0" i="0" u="none" strike="noStrike" baseline="0">
              <a:solidFill>
                <a:srgbClr val="000000"/>
              </a:solidFill>
              <a:latin typeface="メイリオ"/>
              <a:ea typeface="メイリオ"/>
            </a:rPr>
            <a:t>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1022350</xdr:colOff>
      <xdr:row>11</xdr:row>
      <xdr:rowOff>82550</xdr:rowOff>
    </xdr:from>
    <xdr:to>
      <xdr:col>4</xdr:col>
      <xdr:colOff>1803400</xdr:colOff>
      <xdr:row>13</xdr:row>
      <xdr:rowOff>120650</xdr:rowOff>
    </xdr:to>
    <xdr:sp macro="" textlink="">
      <xdr:nvSpPr>
        <xdr:cNvPr id="2" name="Rectangle 625">
          <a:extLst>
            <a:ext uri="{FF2B5EF4-FFF2-40B4-BE49-F238E27FC236}">
              <a16:creationId xmlns:a16="http://schemas.microsoft.com/office/drawing/2014/main" id="{00000000-0008-0000-0800-000002000000}"/>
            </a:ext>
          </a:extLst>
        </xdr:cNvPr>
        <xdr:cNvSpPr>
          <a:spLocks noChangeArrowheads="1"/>
        </xdr:cNvSpPr>
      </xdr:nvSpPr>
      <xdr:spPr bwMode="auto">
        <a:xfrm>
          <a:off x="2790190" y="2604770"/>
          <a:ext cx="4210050" cy="396240"/>
        </a:xfrm>
        <a:prstGeom prst="rect">
          <a:avLst/>
        </a:prstGeom>
        <a:solidFill>
          <a:srgbClr val="FFFFFF"/>
        </a:solidFill>
        <a:ln w="28575">
          <a:solidFill>
            <a:srgbClr val="000000"/>
          </a:solidFill>
          <a:miter lim="800000"/>
          <a:headEnd/>
          <a:tailEnd/>
        </a:ln>
      </xdr:spPr>
    </xdr:sp>
    <xdr:clientData/>
  </xdr:twoCellAnchor>
  <xdr:twoCellAnchor>
    <xdr:from>
      <xdr:col>0</xdr:col>
      <xdr:colOff>330200</xdr:colOff>
      <xdr:row>3</xdr:row>
      <xdr:rowOff>76200</xdr:rowOff>
    </xdr:from>
    <xdr:to>
      <xdr:col>3</xdr:col>
      <xdr:colOff>76200</xdr:colOff>
      <xdr:row>5</xdr:row>
      <xdr:rowOff>95250</xdr:rowOff>
    </xdr:to>
    <xdr:pic>
      <xdr:nvPicPr>
        <xdr:cNvPr id="3" name="図 743" descr="TOPlabe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815340"/>
          <a:ext cx="3258820" cy="461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1149350</xdr:colOff>
      <xdr:row>11</xdr:row>
      <xdr:rowOff>139700</xdr:rowOff>
    </xdr:from>
    <xdr:to>
      <xdr:col>4</xdr:col>
      <xdr:colOff>1466850</xdr:colOff>
      <xdr:row>13</xdr:row>
      <xdr:rowOff>76200</xdr:rowOff>
    </xdr:to>
    <xdr:sp macro="" textlink="">
      <xdr:nvSpPr>
        <xdr:cNvPr id="4" name="Text Box 749">
          <a:extLst>
            <a:ext uri="{FF2B5EF4-FFF2-40B4-BE49-F238E27FC236}">
              <a16:creationId xmlns:a16="http://schemas.microsoft.com/office/drawing/2014/main" id="{00000000-0008-0000-0800-000004000000}"/>
            </a:ext>
          </a:extLst>
        </xdr:cNvPr>
        <xdr:cNvSpPr txBox="1">
          <a:spLocks noChangeArrowheads="1"/>
        </xdr:cNvSpPr>
      </xdr:nvSpPr>
      <xdr:spPr bwMode="auto">
        <a:xfrm>
          <a:off x="2917190" y="2661920"/>
          <a:ext cx="3807460" cy="294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Meiryo UI"/>
              <a:ea typeface="Meiryo UI"/>
            </a:rPr>
            <a:t>契約者（申込者）自筆署名：　　　　　　　　高木　勝三</a:t>
          </a:r>
        </a:p>
      </xdr:txBody>
    </xdr:sp>
    <xdr:clientData/>
  </xdr:twoCellAnchor>
  <xdr:twoCellAnchor>
    <xdr:from>
      <xdr:col>0</xdr:col>
      <xdr:colOff>19050</xdr:colOff>
      <xdr:row>3</xdr:row>
      <xdr:rowOff>152400</xdr:rowOff>
    </xdr:from>
    <xdr:to>
      <xdr:col>0</xdr:col>
      <xdr:colOff>381000</xdr:colOff>
      <xdr:row>24</xdr:row>
      <xdr:rowOff>31750</xdr:rowOff>
    </xdr:to>
    <xdr:sp macro="" textlink="">
      <xdr:nvSpPr>
        <xdr:cNvPr id="5" name="角丸四角形 3">
          <a:extLst>
            <a:ext uri="{FF2B5EF4-FFF2-40B4-BE49-F238E27FC236}">
              <a16:creationId xmlns:a16="http://schemas.microsoft.com/office/drawing/2014/main" id="{00000000-0008-0000-0800-000005000000}"/>
            </a:ext>
          </a:extLst>
        </xdr:cNvPr>
        <xdr:cNvSpPr>
          <a:spLocks noChangeArrowheads="1"/>
        </xdr:cNvSpPr>
      </xdr:nvSpPr>
      <xdr:spPr bwMode="auto">
        <a:xfrm>
          <a:off x="19050" y="891540"/>
          <a:ext cx="361950" cy="4626610"/>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900" b="0" i="0" u="none" strike="noStrike" baseline="0">
              <a:solidFill>
                <a:srgbClr val="A6A6A6"/>
              </a:solidFill>
              <a:latin typeface="HG丸ｺﾞｼｯｸM-PRO"/>
              <a:ea typeface="HG丸ｺﾞｼｯｸM-PRO"/>
            </a:rPr>
            <a:t>お  客  様  記  入  欄</a:t>
          </a:r>
        </a:p>
      </xdr:txBody>
    </xdr:sp>
    <xdr:clientData/>
  </xdr:twoCellAnchor>
  <xdr:twoCellAnchor>
    <xdr:from>
      <xdr:col>0</xdr:col>
      <xdr:colOff>19050</xdr:colOff>
      <xdr:row>28</xdr:row>
      <xdr:rowOff>0</xdr:rowOff>
    </xdr:from>
    <xdr:to>
      <xdr:col>0</xdr:col>
      <xdr:colOff>381000</xdr:colOff>
      <xdr:row>43</xdr:row>
      <xdr:rowOff>152400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bwMode="auto">
        <a:xfrm>
          <a:off x="19050" y="6256020"/>
          <a:ext cx="361950" cy="2926080"/>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900" b="0" i="0" u="none" strike="noStrike" baseline="0">
              <a:solidFill>
                <a:srgbClr val="A6A6A6"/>
              </a:solidFill>
              <a:latin typeface="HG丸ｺﾞｼｯｸM-PRO"/>
              <a:ea typeface="HG丸ｺﾞｼｯｸM-PRO"/>
            </a:rPr>
            <a:t>代 理 店 ・ Ｎ Ｔ Ｔ テ ク ノ ク ロ ス 記 入 欄</a:t>
          </a:r>
        </a:p>
      </xdr:txBody>
    </xdr:sp>
    <xdr:clientData/>
  </xdr:twoCellAnchor>
  <xdr:twoCellAnchor>
    <xdr:from>
      <xdr:col>1</xdr:col>
      <xdr:colOff>0</xdr:colOff>
      <xdr:row>28</xdr:row>
      <xdr:rowOff>25400</xdr:rowOff>
    </xdr:from>
    <xdr:to>
      <xdr:col>4</xdr:col>
      <xdr:colOff>1790700</xdr:colOff>
      <xdr:row>38</xdr:row>
      <xdr:rowOff>63500</xdr:rowOff>
    </xdr:to>
    <xdr:sp macro="" textlink="">
      <xdr:nvSpPr>
        <xdr:cNvPr id="7" name="AutoShape 786">
          <a:extLst>
            <a:ext uri="{FF2B5EF4-FFF2-40B4-BE49-F238E27FC236}">
              <a16:creationId xmlns:a16="http://schemas.microsoft.com/office/drawing/2014/main" id="{00000000-0008-0000-0800-000007000000}"/>
            </a:ext>
          </a:extLst>
        </xdr:cNvPr>
        <xdr:cNvSpPr>
          <a:spLocks noChangeArrowheads="1"/>
        </xdr:cNvSpPr>
      </xdr:nvSpPr>
      <xdr:spPr bwMode="auto">
        <a:xfrm>
          <a:off x="419100" y="6281420"/>
          <a:ext cx="6583680" cy="1943100"/>
        </a:xfrm>
        <a:prstGeom prst="roundRect">
          <a:avLst>
            <a:gd name="adj" fmla="val 7444"/>
          </a:avLst>
        </a:prstGeom>
        <a:solidFill>
          <a:srgbClr val="FFFFFF"/>
        </a:solidFill>
        <a:ln w="12700">
          <a:solidFill>
            <a:srgbClr val="000000"/>
          </a:solidFill>
          <a:round/>
          <a:headEnd/>
          <a:tailEnd/>
        </a:ln>
      </xdr:spPr>
      <xdr:txBody>
        <a:bodyPr vertOverflow="clip" wrap="square" lIns="41040" tIns="0" rIns="41040" bIns="0" anchor="t" upright="1"/>
        <a:lstStyle/>
        <a:p>
          <a:pPr algn="l" rtl="0">
            <a:lnSpc>
              <a:spcPts val="2600"/>
            </a:lnSpc>
            <a:defRPr sz="1000"/>
          </a:pPr>
          <a:r>
            <a:rPr lang="ja-JP" altLang="en-US" sz="1400" b="1" i="0" u="none" strike="noStrike" baseline="0">
              <a:solidFill>
                <a:srgbClr val="000000"/>
              </a:solidFill>
              <a:latin typeface="メイリオ"/>
              <a:ea typeface="メイリオ"/>
            </a:rPr>
            <a:t>【USBキー再発行】マジックコネクト サービス提供開始通知書</a:t>
          </a:r>
          <a:endParaRPr lang="ja-JP" altLang="en-US" sz="1200" b="0" i="0" u="none" strike="noStrike" baseline="0">
            <a:solidFill>
              <a:srgbClr val="000000"/>
            </a:solidFill>
            <a:latin typeface="Times New Roman"/>
            <a:ea typeface="メイリオ"/>
            <a:cs typeface="Times New Roman"/>
          </a:endParaRPr>
        </a:p>
        <a:p>
          <a:pPr algn="l" rtl="0">
            <a:lnSpc>
              <a:spcPts val="1500"/>
            </a:lnSpc>
            <a:defRPr sz="1000"/>
          </a:pPr>
          <a:r>
            <a:rPr lang="ja-JP" altLang="en-US" sz="800" b="1" i="0" u="none" strike="noStrike" baseline="0">
              <a:solidFill>
                <a:srgbClr val="000000"/>
              </a:solidFill>
              <a:latin typeface="メイリオ"/>
              <a:ea typeface="メイリオ"/>
            </a:rPr>
            <a:t>　　　　　　　　　　　　　　　　　　　　　　　　　　　　　　　　　　　　　　　NTTテクノクロス株式会社</a:t>
          </a:r>
          <a:endParaRPr lang="ja-JP" altLang="en-US" sz="1200" b="0" i="0" u="none" strike="noStrike" baseline="0">
            <a:solidFill>
              <a:srgbClr val="000000"/>
            </a:solidFill>
            <a:latin typeface="Times New Roman"/>
            <a:ea typeface="メイリオ"/>
            <a:cs typeface="Times New Roman"/>
          </a:endParaRPr>
        </a:p>
        <a:p>
          <a:pPr algn="l" rtl="0">
            <a:lnSpc>
              <a:spcPts val="1600"/>
            </a:lnSpc>
            <a:defRPr sz="1000"/>
          </a:pPr>
          <a:r>
            <a:rPr lang="ja-JP" altLang="en-US" sz="1000" b="0" i="0" u="none" strike="noStrike" baseline="0">
              <a:solidFill>
                <a:srgbClr val="000000"/>
              </a:solidFill>
              <a:latin typeface="Meiryo UI"/>
              <a:ea typeface="Meiryo UI"/>
            </a:rPr>
            <a:t>お申し込みありがとうございます。下記の通りサービスの提供を開始しますのでお知らせいたします。</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700"/>
            </a:lnSpc>
            <a:defRPr sz="1000"/>
          </a:pPr>
          <a:r>
            <a:rPr lang="ja-JP" altLang="en-US" sz="1100" b="1" i="0" u="none" strike="noStrike" baseline="0">
              <a:solidFill>
                <a:srgbClr val="000000"/>
              </a:solidFill>
              <a:latin typeface="Meiryo UI"/>
              <a:ea typeface="Meiryo UI"/>
            </a:rPr>
            <a:t>      サービス責任者署名：                                             契約ID： </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1"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1" i="0" u="none" strike="noStrike" baseline="0">
              <a:solidFill>
                <a:srgbClr val="000000"/>
              </a:solidFill>
              <a:latin typeface="Meiryo UI"/>
              <a:ea typeface="Meiryo UI"/>
            </a:rPr>
            <a:t>      サービス提供開始年月日</a:t>
          </a:r>
          <a:r>
            <a:rPr lang="ja-JP" altLang="en-US" sz="1050" b="0" i="0" u="none" strike="noStrike" baseline="0">
              <a:solidFill>
                <a:srgbClr val="000000"/>
              </a:solidFill>
              <a:latin typeface="Meiryo UI"/>
              <a:ea typeface="Meiryo UI"/>
            </a:rPr>
            <a:t>  20      年     月      日</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p>
      </xdr:txBody>
    </xdr:sp>
    <xdr:clientData/>
  </xdr:twoCellAnchor>
  <xdr:twoCellAnchor>
    <xdr:from>
      <xdr:col>1</xdr:col>
      <xdr:colOff>273050</xdr:colOff>
      <xdr:row>33</xdr:row>
      <xdr:rowOff>224790</xdr:rowOff>
    </xdr:from>
    <xdr:to>
      <xdr:col>3</xdr:col>
      <xdr:colOff>622300</xdr:colOff>
      <xdr:row>33</xdr:row>
      <xdr:rowOff>224790</xdr:rowOff>
    </xdr:to>
    <xdr:cxnSp macro="">
      <xdr:nvCxnSpPr>
        <xdr:cNvPr id="8" name="AutoShape 787">
          <a:extLst>
            <a:ext uri="{FF2B5EF4-FFF2-40B4-BE49-F238E27FC236}">
              <a16:creationId xmlns:a16="http://schemas.microsoft.com/office/drawing/2014/main" id="{00000000-0008-0000-0800-000008000000}"/>
            </a:ext>
          </a:extLst>
        </xdr:cNvPr>
        <xdr:cNvCxnSpPr>
          <a:cxnSpLocks noChangeShapeType="1"/>
        </xdr:cNvCxnSpPr>
      </xdr:nvCxnSpPr>
      <xdr:spPr bwMode="auto">
        <a:xfrm>
          <a:off x="692150" y="7837170"/>
          <a:ext cx="3442970"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889000</xdr:colOff>
      <xdr:row>33</xdr:row>
      <xdr:rowOff>224790</xdr:rowOff>
    </xdr:from>
    <xdr:to>
      <xdr:col>4</xdr:col>
      <xdr:colOff>1263650</xdr:colOff>
      <xdr:row>33</xdr:row>
      <xdr:rowOff>224790</xdr:rowOff>
    </xdr:to>
    <xdr:cxnSp macro="">
      <xdr:nvCxnSpPr>
        <xdr:cNvPr id="9" name="AutoShape 788">
          <a:extLst>
            <a:ext uri="{FF2B5EF4-FFF2-40B4-BE49-F238E27FC236}">
              <a16:creationId xmlns:a16="http://schemas.microsoft.com/office/drawing/2014/main" id="{00000000-0008-0000-0800-000009000000}"/>
            </a:ext>
          </a:extLst>
        </xdr:cNvPr>
        <xdr:cNvCxnSpPr>
          <a:cxnSpLocks noChangeShapeType="1"/>
        </xdr:cNvCxnSpPr>
      </xdr:nvCxnSpPr>
      <xdr:spPr bwMode="auto">
        <a:xfrm>
          <a:off x="4401820" y="7837170"/>
          <a:ext cx="2119630"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957037</xdr:colOff>
      <xdr:row>10</xdr:row>
      <xdr:rowOff>64408</xdr:rowOff>
    </xdr:from>
    <xdr:to>
      <xdr:col>7</xdr:col>
      <xdr:colOff>0</xdr:colOff>
      <xdr:row>12</xdr:row>
      <xdr:rowOff>102508</xdr:rowOff>
    </xdr:to>
    <xdr:sp macro="" textlink="">
      <xdr:nvSpPr>
        <xdr:cNvPr id="2" name="Rectangle 625">
          <a:extLst>
            <a:ext uri="{FF2B5EF4-FFF2-40B4-BE49-F238E27FC236}">
              <a16:creationId xmlns:a16="http://schemas.microsoft.com/office/drawing/2014/main" id="{00000000-0008-0000-0900-000002000000}"/>
            </a:ext>
          </a:extLst>
        </xdr:cNvPr>
        <xdr:cNvSpPr>
          <a:spLocks noChangeArrowheads="1"/>
        </xdr:cNvSpPr>
      </xdr:nvSpPr>
      <xdr:spPr bwMode="auto">
        <a:xfrm>
          <a:off x="2740117" y="2838088"/>
          <a:ext cx="4072163" cy="419100"/>
        </a:xfrm>
        <a:prstGeom prst="rect">
          <a:avLst/>
        </a:prstGeom>
        <a:solidFill>
          <a:srgbClr val="FFFFFF"/>
        </a:solidFill>
        <a:ln w="28575">
          <a:solidFill>
            <a:srgbClr val="000000"/>
          </a:solidFill>
          <a:miter lim="800000"/>
          <a:headEnd/>
          <a:tailEnd/>
        </a:ln>
      </xdr:spPr>
    </xdr:sp>
    <xdr:clientData/>
  </xdr:twoCellAnchor>
  <xdr:twoCellAnchor>
    <xdr:from>
      <xdr:col>0</xdr:col>
      <xdr:colOff>299356</xdr:colOff>
      <xdr:row>2</xdr:row>
      <xdr:rowOff>81644</xdr:rowOff>
    </xdr:from>
    <xdr:to>
      <xdr:col>3</xdr:col>
      <xdr:colOff>90714</xdr:colOff>
      <xdr:row>4</xdr:row>
      <xdr:rowOff>87086</xdr:rowOff>
    </xdr:to>
    <xdr:pic>
      <xdr:nvPicPr>
        <xdr:cNvPr id="3" name="図 743" descr="TOPlabe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56" y="980804"/>
          <a:ext cx="3197498" cy="485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920750</xdr:colOff>
      <xdr:row>10</xdr:row>
      <xdr:rowOff>139700</xdr:rowOff>
    </xdr:from>
    <xdr:to>
      <xdr:col>6</xdr:col>
      <xdr:colOff>1212850</xdr:colOff>
      <xdr:row>12</xdr:row>
      <xdr:rowOff>76200</xdr:rowOff>
    </xdr:to>
    <xdr:sp macro="" textlink="">
      <xdr:nvSpPr>
        <xdr:cNvPr id="4" name="Text Box 749">
          <a:extLst>
            <a:ext uri="{FF2B5EF4-FFF2-40B4-BE49-F238E27FC236}">
              <a16:creationId xmlns:a16="http://schemas.microsoft.com/office/drawing/2014/main" id="{00000000-0008-0000-0900-000004000000}"/>
            </a:ext>
          </a:extLst>
        </xdr:cNvPr>
        <xdr:cNvSpPr txBox="1">
          <a:spLocks noChangeArrowheads="1"/>
        </xdr:cNvSpPr>
      </xdr:nvSpPr>
      <xdr:spPr bwMode="auto">
        <a:xfrm>
          <a:off x="2703830" y="2913380"/>
          <a:ext cx="388874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1" i="0" u="none" strike="noStrike" baseline="0">
              <a:solidFill>
                <a:srgbClr val="000000"/>
              </a:solidFill>
              <a:latin typeface="Meiryo UI" panose="020B0604030504040204" pitchFamily="50" charset="-128"/>
              <a:ea typeface="Meiryo UI" panose="020B0604030504040204" pitchFamily="50" charset="-128"/>
            </a:rPr>
            <a:t>契約者（申込者）自筆署名：　　　　　</a:t>
          </a:r>
          <a:r>
            <a:rPr lang="ja-JP" altLang="ja-JP" sz="1000" b="1" i="0" baseline="0">
              <a:effectLst/>
              <a:latin typeface="Meiryo UI" panose="020B0604030504040204" pitchFamily="50" charset="-128"/>
              <a:ea typeface="Meiryo UI" panose="020B0604030504040204" pitchFamily="50" charset="-128"/>
              <a:cs typeface="+mn-cs"/>
            </a:rPr>
            <a:t>高木　勝三</a:t>
          </a:r>
          <a:endParaRPr lang="ja-JP" altLang="ja-JP">
            <a:effectLst/>
            <a:latin typeface="Meiryo UI" panose="020B0604030504040204" pitchFamily="50" charset="-128"/>
            <a:ea typeface="Meiryo UI" panose="020B0604030504040204" pitchFamily="50" charset="-128"/>
          </a:endParaRPr>
        </a:p>
        <a:p>
          <a:pPr algn="l" rtl="0">
            <a:defRPr sz="1000"/>
          </a:pPr>
          <a:endParaRPr lang="ja-JP" altLang="en-US" sz="1000" b="1"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29</xdr:row>
      <xdr:rowOff>45357</xdr:rowOff>
    </xdr:from>
    <xdr:to>
      <xdr:col>0</xdr:col>
      <xdr:colOff>326571</xdr:colOff>
      <xdr:row>47</xdr:row>
      <xdr:rowOff>9071</xdr:rowOff>
    </xdr:to>
    <xdr:sp macro="" textlink="">
      <xdr:nvSpPr>
        <xdr:cNvPr id="5" name="角丸四角形 3">
          <a:extLst>
            <a:ext uri="{FF2B5EF4-FFF2-40B4-BE49-F238E27FC236}">
              <a16:creationId xmlns:a16="http://schemas.microsoft.com/office/drawing/2014/main" id="{00000000-0008-0000-0900-000005000000}"/>
            </a:ext>
          </a:extLst>
        </xdr:cNvPr>
        <xdr:cNvSpPr>
          <a:spLocks noChangeArrowheads="1"/>
        </xdr:cNvSpPr>
      </xdr:nvSpPr>
      <xdr:spPr bwMode="auto">
        <a:xfrm>
          <a:off x="0" y="7040517"/>
          <a:ext cx="326571" cy="2973614"/>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700" b="0" i="0" u="none" strike="noStrike" baseline="0">
              <a:solidFill>
                <a:srgbClr val="A6A6A6"/>
              </a:solidFill>
              <a:latin typeface="HG丸ｺﾞｼｯｸM-PRO"/>
              <a:ea typeface="HG丸ｺﾞｼｯｸM-PRO"/>
            </a:rPr>
            <a:t>Ｎ Ｔ Ｔ テ ク ノ ク ロ ス 記 入 欄</a:t>
          </a:r>
        </a:p>
      </xdr:txBody>
    </xdr:sp>
    <xdr:clientData/>
  </xdr:twoCellAnchor>
  <xdr:twoCellAnchor>
    <xdr:from>
      <xdr:col>0</xdr:col>
      <xdr:colOff>0</xdr:colOff>
      <xdr:row>2</xdr:row>
      <xdr:rowOff>146049</xdr:rowOff>
    </xdr:from>
    <xdr:to>
      <xdr:col>0</xdr:col>
      <xdr:colOff>326571</xdr:colOff>
      <xdr:row>24</xdr:row>
      <xdr:rowOff>0</xdr:rowOff>
    </xdr:to>
    <xdr:sp macro="" textlink="">
      <xdr:nvSpPr>
        <xdr:cNvPr id="6" name="AutoShape 10">
          <a:extLst>
            <a:ext uri="{FF2B5EF4-FFF2-40B4-BE49-F238E27FC236}">
              <a16:creationId xmlns:a16="http://schemas.microsoft.com/office/drawing/2014/main" id="{00000000-0008-0000-0900-000006000000}"/>
            </a:ext>
          </a:extLst>
        </xdr:cNvPr>
        <xdr:cNvSpPr>
          <a:spLocks noChangeArrowheads="1"/>
        </xdr:cNvSpPr>
      </xdr:nvSpPr>
      <xdr:spPr bwMode="auto">
        <a:xfrm>
          <a:off x="0" y="1045209"/>
          <a:ext cx="326571" cy="4989831"/>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900" b="0" i="0" u="none" strike="noStrike" baseline="0">
              <a:solidFill>
                <a:srgbClr val="A6A6A6"/>
              </a:solidFill>
              <a:latin typeface="HG丸ｺﾞｼｯｸM-PRO"/>
              <a:ea typeface="HG丸ｺﾞｼｯｸM-PRO"/>
            </a:rPr>
            <a:t>お  客  様  記  入  欄</a:t>
          </a:r>
        </a:p>
      </xdr:txBody>
    </xdr:sp>
    <xdr:clientData/>
  </xdr:twoCellAnchor>
  <xdr:twoCellAnchor>
    <xdr:from>
      <xdr:col>1</xdr:col>
      <xdr:colOff>0</xdr:colOff>
      <xdr:row>29</xdr:row>
      <xdr:rowOff>74335</xdr:rowOff>
    </xdr:from>
    <xdr:to>
      <xdr:col>7</xdr:col>
      <xdr:colOff>0</xdr:colOff>
      <xdr:row>39</xdr:row>
      <xdr:rowOff>112435</xdr:rowOff>
    </xdr:to>
    <xdr:grpSp>
      <xdr:nvGrpSpPr>
        <xdr:cNvPr id="7" name="グループ化 8">
          <a:extLst>
            <a:ext uri="{FF2B5EF4-FFF2-40B4-BE49-F238E27FC236}">
              <a16:creationId xmlns:a16="http://schemas.microsoft.com/office/drawing/2014/main" id="{00000000-0008-0000-0900-000007000000}"/>
            </a:ext>
          </a:extLst>
        </xdr:cNvPr>
        <xdr:cNvGrpSpPr>
          <a:grpSpLocks/>
        </xdr:cNvGrpSpPr>
      </xdr:nvGrpSpPr>
      <xdr:grpSpPr bwMode="auto">
        <a:xfrm>
          <a:off x="436179" y="7342238"/>
          <a:ext cx="6353504" cy="1929963"/>
          <a:chOff x="0" y="-273"/>
          <a:chExt cx="63811" cy="19456"/>
        </a:xfrm>
      </xdr:grpSpPr>
      <xdr:sp macro="" textlink="">
        <xdr:nvSpPr>
          <xdr:cNvPr id="8" name="AutoShape 786">
            <a:extLst>
              <a:ext uri="{FF2B5EF4-FFF2-40B4-BE49-F238E27FC236}">
                <a16:creationId xmlns:a16="http://schemas.microsoft.com/office/drawing/2014/main" id="{00000000-0008-0000-0900-000008000000}"/>
              </a:ext>
            </a:extLst>
          </xdr:cNvPr>
          <xdr:cNvSpPr>
            <a:spLocks noChangeArrowheads="1"/>
          </xdr:cNvSpPr>
        </xdr:nvSpPr>
        <xdr:spPr bwMode="auto">
          <a:xfrm>
            <a:off x="0" y="-273"/>
            <a:ext cx="63811" cy="19456"/>
          </a:xfrm>
          <a:prstGeom prst="roundRect">
            <a:avLst>
              <a:gd name="adj" fmla="val 7444"/>
            </a:avLst>
          </a:prstGeom>
          <a:solidFill>
            <a:srgbClr val="FFFFFF"/>
          </a:solidFill>
          <a:ln w="12700">
            <a:solidFill>
              <a:srgbClr val="000000"/>
            </a:solidFill>
            <a:round/>
            <a:headEnd/>
            <a:tailEnd/>
          </a:ln>
        </xdr:spPr>
        <xdr:txBody>
          <a:bodyPr vertOverflow="clip" wrap="square" lIns="41040" tIns="0" rIns="41040" bIns="0" anchor="t" upright="1"/>
          <a:lstStyle/>
          <a:p>
            <a:pPr algn="l" rtl="0">
              <a:lnSpc>
                <a:spcPts val="2600"/>
              </a:lnSpc>
              <a:defRPr sz="1000"/>
            </a:pPr>
            <a:r>
              <a:rPr lang="ja-JP" altLang="en-US" sz="1400" b="1" i="0" u="none" strike="noStrike" baseline="0">
                <a:solidFill>
                  <a:srgbClr val="000000"/>
                </a:solidFill>
                <a:latin typeface="メイリオ"/>
                <a:ea typeface="メイリオ"/>
              </a:rPr>
              <a:t>【タイプ変更】マジックコネクト サービス提供開始通知書</a:t>
            </a:r>
            <a:endParaRPr lang="ja-JP" altLang="en-US" sz="1200" b="0" i="0" u="none" strike="noStrike" baseline="0">
              <a:solidFill>
                <a:srgbClr val="000000"/>
              </a:solidFill>
              <a:latin typeface="Times New Roman"/>
              <a:ea typeface="メイリオ"/>
              <a:cs typeface="Times New Roman"/>
            </a:endParaRPr>
          </a:p>
          <a:p>
            <a:pPr algn="l" rtl="0">
              <a:lnSpc>
                <a:spcPts val="1600"/>
              </a:lnSpc>
              <a:defRPr sz="1000"/>
            </a:pPr>
            <a:r>
              <a:rPr lang="ja-JP" altLang="en-US" sz="1000" b="0" i="0" u="none" strike="noStrike" baseline="0">
                <a:solidFill>
                  <a:srgbClr val="000000"/>
                </a:solidFill>
                <a:latin typeface="Meiryo UI"/>
                <a:ea typeface="Meiryo UI"/>
              </a:rPr>
              <a:t>お申し込みありがとうございます。下記の通りサービスの提供を開始しますのでお知らせいたします。</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700"/>
              </a:lnSpc>
              <a:defRPr sz="1000"/>
            </a:pPr>
            <a:r>
              <a:rPr lang="ja-JP" altLang="en-US" sz="1100" b="1" i="0" u="none" strike="noStrike" baseline="0">
                <a:solidFill>
                  <a:srgbClr val="000000"/>
                </a:solidFill>
                <a:latin typeface="Meiryo UI"/>
                <a:ea typeface="Meiryo UI"/>
              </a:rPr>
              <a:t>      サービス責任者署名：                                       　　    契約ID： </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1050" b="1" i="0" u="none" strike="noStrike" baseline="0">
                <a:solidFill>
                  <a:srgbClr val="000000"/>
                </a:solidFill>
                <a:latin typeface="Meiryo UI"/>
                <a:ea typeface="Meiryo UI"/>
              </a:rPr>
              <a:t>      サービス提供開始年月日</a:t>
            </a:r>
            <a:r>
              <a:rPr lang="ja-JP" altLang="en-US" sz="1050" b="0" i="0" u="none" strike="noStrike" baseline="0">
                <a:solidFill>
                  <a:srgbClr val="000000"/>
                </a:solidFill>
                <a:latin typeface="Meiryo UI"/>
                <a:ea typeface="Meiryo UI"/>
              </a:rPr>
              <a:t>  20      年     月      日</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※タイプ変更によりアカウント(ユーザ名)が変わった場合、以前のアカウント(ユーザ名)は、上記のサービス提供開始月の月末をもって停止します。</a:t>
            </a:r>
          </a:p>
        </xdr:txBody>
      </xdr:sp>
      <xdr:cxnSp macro="">
        <xdr:nvCxnSpPr>
          <xdr:cNvPr id="9" name="AutoShape 787">
            <a:extLst>
              <a:ext uri="{FF2B5EF4-FFF2-40B4-BE49-F238E27FC236}">
                <a16:creationId xmlns:a16="http://schemas.microsoft.com/office/drawing/2014/main" id="{00000000-0008-0000-0900-000009000000}"/>
              </a:ext>
            </a:extLst>
          </xdr:cNvPr>
          <xdr:cNvCxnSpPr>
            <a:cxnSpLocks noChangeShapeType="1"/>
          </xdr:cNvCxnSpPr>
        </xdr:nvCxnSpPr>
        <xdr:spPr bwMode="auto">
          <a:xfrm>
            <a:off x="3511" y="9948"/>
            <a:ext cx="30651"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AutoShape 788">
            <a:extLst>
              <a:ext uri="{FF2B5EF4-FFF2-40B4-BE49-F238E27FC236}">
                <a16:creationId xmlns:a16="http://schemas.microsoft.com/office/drawing/2014/main" id="{00000000-0008-0000-0900-00000A000000}"/>
              </a:ext>
            </a:extLst>
          </xdr:cNvPr>
          <xdr:cNvCxnSpPr>
            <a:cxnSpLocks noChangeShapeType="1"/>
          </xdr:cNvCxnSpPr>
        </xdr:nvCxnSpPr>
        <xdr:spPr bwMode="auto">
          <a:xfrm>
            <a:off x="36868" y="9948"/>
            <a:ext cx="22498"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J/D.e-CONNECT/&#12503;&#12525;&#12497;&#12540;&#38480;&#23450;/10_&#20225;&#30011;/20220221_&#26032;&#12503;&#12521;&#12531;/02_NTT&#25552;&#26696;/&#30003;&#36796;&#26360;/Neo_&#26032;&#35215;&#65295;&#36861;&#21152;&#30003;&#36796;&#26360;_TS&#22865;&#32004;&#30058;&#21495;_&#12456;&#12531;&#12489;&#12518;&#12540;&#12470;&#27861;&#20154;&#21517;_2022070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1435b\Documents\&#12488;&#12520;&#12479;&#12471;&#12473;&#12486;&#12512;&#12474;&#27096;&#23554;&#29992;&#35299;&#32004;&#30003;&#36796;&#26360;(&#26696;)\&#12488;&#12520;&#12479;&#12471;&#12473;&#12486;&#12512;&#12474;&#27096;&#23554;&#29992;&#35299;&#32004;&#30003;&#36796;&#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須】基本情報"/>
      <sheetName val="【任意】基本情報 別紙"/>
      <sheetName val="【必須】サービス個別"/>
      <sheetName val="【任意】グループ化設計"/>
      <sheetName val="(記入例)基本情報"/>
      <sheetName val="(記入例)基本情報 別紙"/>
      <sheetName val="NTT申込書"/>
      <sheetName val="NTT解約申込書"/>
      <sheetName val="NTT再発行申込書"/>
      <sheetName val="NTTタイプ変更申込書"/>
    </sheetNames>
    <sheetDataSet>
      <sheetData sheetId="0"/>
      <sheetData sheetId="1"/>
      <sheetData sheetId="2">
        <row r="9">
          <cell r="F9" t="str">
            <v>■</v>
          </cell>
        </row>
        <row r="12">
          <cell r="F12" t="str">
            <v>□</v>
          </cell>
          <cell r="AO12" t="str">
            <v/>
          </cell>
        </row>
        <row r="14">
          <cell r="F14" t="str">
            <v>□</v>
          </cell>
          <cell r="AO14" t="str">
            <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須】サービス個別"/>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A008-D85F-409A-A32E-ED51F37B30A2}">
  <sheetPr codeName="Sheet1">
    <tabColor theme="5" tint="0.39997558519241921"/>
    <pageSetUpPr fitToPage="1"/>
  </sheetPr>
  <dimension ref="B1:BY118"/>
  <sheetViews>
    <sheetView showGridLines="0" view="pageBreakPreview" zoomScale="85" zoomScaleNormal="100" zoomScaleSheetLayoutView="85" workbookViewId="0">
      <selection activeCell="AY20" sqref="AY20"/>
    </sheetView>
  </sheetViews>
  <sheetFormatPr defaultColWidth="3.59765625" defaultRowHeight="15" x14ac:dyDescent="0.45"/>
  <cols>
    <col min="1" max="39" width="3.59765625" style="2"/>
    <col min="40" max="47" width="3.59765625" style="2" hidden="1" customWidth="1"/>
    <col min="48" max="16384" width="3.59765625" style="2"/>
  </cols>
  <sheetData>
    <row r="1" spans="2:47" s="3" customFormat="1" ht="9.9" customHeight="1" x14ac:dyDescent="0.4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47" s="3" customFormat="1" ht="16.2" x14ac:dyDescent="0.45">
      <c r="B2" s="1"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47" s="3" customFormat="1" ht="9.9" customHeight="1" x14ac:dyDescent="0.4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47" s="5" customFormat="1" ht="30.75" customHeight="1" x14ac:dyDescent="0.45">
      <c r="B4" s="658" t="s">
        <v>1</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4"/>
      <c r="AM4" s="4"/>
      <c r="AN4" s="4"/>
      <c r="AO4" s="4"/>
      <c r="AP4" s="4"/>
      <c r="AQ4" s="4"/>
      <c r="AR4" s="4"/>
      <c r="AS4" s="4"/>
      <c r="AT4" s="4"/>
      <c r="AU4" s="4"/>
    </row>
    <row r="5" spans="2:47" s="5" customFormat="1" ht="9.9" customHeight="1" x14ac:dyDescent="0.4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47" s="5" customFormat="1" ht="12" customHeight="1" x14ac:dyDescent="0.45">
      <c r="B6" s="1" t="s">
        <v>2</v>
      </c>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433</v>
      </c>
      <c r="AL6" s="4"/>
      <c r="AM6" s="4"/>
      <c r="AN6" s="4"/>
      <c r="AO6" s="4"/>
      <c r="AP6" s="4"/>
      <c r="AQ6" s="4"/>
      <c r="AR6" s="4"/>
      <c r="AS6" s="4"/>
      <c r="AT6" s="4"/>
      <c r="AU6" s="4"/>
    </row>
    <row r="7" spans="2:47" s="5" customFormat="1" ht="12" customHeight="1" x14ac:dyDescent="0.45">
      <c r="B7" s="1" t="s">
        <v>434</v>
      </c>
      <c r="C7" s="2"/>
      <c r="D7" s="2"/>
      <c r="E7" s="2"/>
      <c r="F7" s="2"/>
      <c r="G7" s="2"/>
      <c r="H7" s="2"/>
      <c r="I7" s="2"/>
      <c r="J7" s="2"/>
      <c r="K7" s="2"/>
      <c r="L7" s="2"/>
      <c r="M7" s="2"/>
      <c r="N7" s="2"/>
      <c r="O7" s="2"/>
      <c r="P7" s="2"/>
      <c r="Q7" s="9"/>
      <c r="R7" s="9"/>
      <c r="S7" s="9"/>
      <c r="T7" s="9"/>
      <c r="U7" s="9"/>
      <c r="V7" s="9"/>
      <c r="W7" s="9"/>
      <c r="X7" s="9"/>
      <c r="Y7" s="9"/>
      <c r="Z7" s="9"/>
      <c r="AA7" s="9"/>
      <c r="AB7" s="9"/>
      <c r="AC7" s="9"/>
      <c r="AD7" s="9"/>
      <c r="AE7" s="9"/>
      <c r="AF7" s="9"/>
      <c r="AG7" s="9"/>
      <c r="AH7" s="9"/>
      <c r="AI7" s="9"/>
      <c r="AJ7" s="9"/>
      <c r="AK7" s="9"/>
      <c r="AL7" s="4"/>
      <c r="AM7" s="4"/>
      <c r="AN7" s="4"/>
      <c r="AO7" s="4"/>
      <c r="AP7" s="4"/>
      <c r="AQ7" s="4"/>
      <c r="AR7" s="4"/>
      <c r="AS7" s="4"/>
      <c r="AT7" s="4"/>
      <c r="AU7" s="4"/>
    </row>
    <row r="8" spans="2:47" s="213" customFormat="1" ht="9.9" customHeight="1" thickBot="1" x14ac:dyDescent="0.5">
      <c r="C8" s="214"/>
      <c r="D8" s="215"/>
      <c r="E8" s="215"/>
      <c r="F8" s="215"/>
      <c r="G8" s="215"/>
      <c r="H8" s="215"/>
      <c r="I8" s="215"/>
      <c r="J8" s="216"/>
      <c r="K8" s="214"/>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8"/>
      <c r="AM8" s="8"/>
      <c r="AN8" s="8"/>
      <c r="AO8" s="8"/>
      <c r="AP8" s="8"/>
      <c r="AQ8" s="8"/>
      <c r="AR8" s="8"/>
      <c r="AS8" s="8"/>
      <c r="AT8" s="8"/>
      <c r="AU8" s="8"/>
    </row>
    <row r="9" spans="2:47" s="5" customFormat="1" ht="24.9" customHeight="1" thickBot="1" x14ac:dyDescent="0.5">
      <c r="B9" s="11" t="s">
        <v>3</v>
      </c>
      <c r="C9" s="633" t="s">
        <v>4</v>
      </c>
      <c r="D9" s="633"/>
      <c r="E9" s="634"/>
      <c r="F9" s="659"/>
      <c r="G9" s="660"/>
      <c r="H9" s="660"/>
      <c r="I9" s="660"/>
      <c r="J9" s="660"/>
      <c r="K9" s="660"/>
      <c r="L9" s="660"/>
      <c r="M9" s="660"/>
      <c r="N9" s="660"/>
      <c r="O9" s="660"/>
      <c r="P9" s="660"/>
      <c r="Q9" s="660"/>
      <c r="R9" s="661"/>
      <c r="S9" s="1"/>
      <c r="T9" s="2"/>
      <c r="U9" s="6"/>
      <c r="V9" s="6"/>
      <c r="W9" s="6"/>
      <c r="X9" s="6"/>
      <c r="Y9" s="6"/>
      <c r="Z9" s="6"/>
      <c r="AA9" s="6"/>
      <c r="AB9" s="6"/>
      <c r="AC9" s="6"/>
      <c r="AD9" s="6"/>
      <c r="AE9" s="6"/>
      <c r="AF9" s="6"/>
      <c r="AG9" s="6"/>
      <c r="AH9" s="6"/>
      <c r="AI9" s="6"/>
      <c r="AJ9" s="6"/>
      <c r="AK9" s="6"/>
      <c r="AL9" s="4"/>
      <c r="AM9" s="4"/>
      <c r="AN9" s="4"/>
      <c r="AO9" s="4"/>
      <c r="AP9" s="4"/>
      <c r="AQ9" s="4"/>
      <c r="AR9" s="4"/>
      <c r="AS9" s="4"/>
      <c r="AT9" s="4"/>
      <c r="AU9" s="4"/>
    </row>
    <row r="10" spans="2:47" s="217" customFormat="1" ht="9.9" customHeight="1" x14ac:dyDescent="0.4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2:47" s="5" customFormat="1" ht="24.9" customHeight="1" x14ac:dyDescent="0.45">
      <c r="B11" s="12" t="s">
        <v>5</v>
      </c>
      <c r="C11" s="662" t="s">
        <v>6</v>
      </c>
      <c r="D11" s="662"/>
      <c r="E11" s="663"/>
      <c r="F11" s="664" t="s">
        <v>451</v>
      </c>
      <c r="G11" s="665"/>
      <c r="H11" s="665"/>
      <c r="I11" s="665"/>
      <c r="J11" s="665"/>
      <c r="K11" s="665"/>
      <c r="L11" s="665"/>
      <c r="M11" s="665"/>
      <c r="N11" s="665"/>
      <c r="O11" s="665"/>
      <c r="P11" s="665"/>
      <c r="Q11" s="665"/>
      <c r="R11" s="666"/>
      <c r="S11" s="6"/>
      <c r="T11" s="2"/>
      <c r="U11" s="6"/>
      <c r="V11" s="6"/>
      <c r="W11" s="6"/>
      <c r="X11" s="6"/>
      <c r="Y11" s="6"/>
      <c r="Z11" s="6"/>
      <c r="AA11" s="6"/>
      <c r="AB11" s="6"/>
      <c r="AC11" s="6"/>
      <c r="AD11" s="6"/>
      <c r="AE11" s="6"/>
      <c r="AF11" s="6"/>
      <c r="AG11" s="6"/>
      <c r="AH11" s="6"/>
      <c r="AI11" s="6"/>
      <c r="AJ11" s="6"/>
      <c r="AK11" s="6"/>
      <c r="AL11" s="4"/>
      <c r="AM11" s="4"/>
      <c r="AN11" s="4"/>
      <c r="AO11" s="4"/>
      <c r="AP11" s="4"/>
      <c r="AQ11" s="4"/>
      <c r="AR11" s="4"/>
      <c r="AS11" s="4"/>
      <c r="AT11" s="4"/>
      <c r="AU11" s="4"/>
    </row>
    <row r="12" spans="2:47" s="217" customFormat="1" ht="9.9" customHeight="1" thickBot="1" x14ac:dyDescent="0.5">
      <c r="B12" s="2"/>
      <c r="C12" s="218"/>
      <c r="D12" s="218"/>
      <c r="E12" s="218"/>
      <c r="F12" s="218"/>
      <c r="G12" s="218"/>
      <c r="H12" s="218"/>
      <c r="I12" s="218"/>
      <c r="J12" s="219"/>
      <c r="K12" s="219"/>
      <c r="L12" s="219"/>
      <c r="M12" s="219"/>
      <c r="N12" s="219"/>
      <c r="O12" s="219"/>
      <c r="P12" s="219"/>
      <c r="Q12" s="219"/>
      <c r="R12" s="219"/>
      <c r="S12" s="219"/>
      <c r="T12" s="219"/>
      <c r="U12" s="219"/>
      <c r="V12" s="219"/>
      <c r="W12" s="219"/>
      <c r="X12" s="219"/>
      <c r="Y12" s="219"/>
      <c r="Z12" s="219"/>
      <c r="AB12" s="6"/>
      <c r="AC12" s="6"/>
      <c r="AD12" s="6"/>
      <c r="AE12" s="6"/>
      <c r="AF12" s="6"/>
      <c r="AG12" s="6"/>
      <c r="AH12" s="6"/>
      <c r="AI12" s="6"/>
      <c r="AJ12" s="6"/>
      <c r="AK12" s="6"/>
      <c r="AL12" s="6"/>
      <c r="AM12" s="2"/>
      <c r="AN12" s="2"/>
      <c r="AO12" s="2"/>
      <c r="AP12" s="2"/>
      <c r="AQ12" s="2"/>
      <c r="AR12" s="2"/>
      <c r="AS12" s="2"/>
      <c r="AT12" s="2"/>
      <c r="AU12" s="2"/>
    </row>
    <row r="13" spans="2:47" s="217" customFormat="1" ht="24.9" customHeight="1" thickBot="1" x14ac:dyDescent="0.5">
      <c r="B13" s="11" t="s">
        <v>7</v>
      </c>
      <c r="C13" s="633" t="s">
        <v>8</v>
      </c>
      <c r="D13" s="633"/>
      <c r="E13" s="634"/>
      <c r="F13" s="220"/>
      <c r="G13" s="221" t="s">
        <v>11</v>
      </c>
      <c r="H13" s="667" t="s">
        <v>10</v>
      </c>
      <c r="I13" s="667"/>
      <c r="J13" s="667"/>
      <c r="K13" s="221" t="s">
        <v>11</v>
      </c>
      <c r="L13" s="667" t="s">
        <v>12</v>
      </c>
      <c r="M13" s="667"/>
      <c r="N13" s="667"/>
      <c r="O13" s="221" t="s">
        <v>11</v>
      </c>
      <c r="P13" s="667" t="s">
        <v>13</v>
      </c>
      <c r="Q13" s="667"/>
      <c r="R13" s="668"/>
      <c r="S13" s="222"/>
      <c r="T13" s="1"/>
      <c r="U13" s="1"/>
      <c r="V13" s="1"/>
      <c r="W13" s="1"/>
      <c r="X13" s="1"/>
      <c r="Y13" s="1"/>
      <c r="Z13" s="1"/>
      <c r="AA13" s="223"/>
      <c r="AB13" s="6"/>
      <c r="AC13" s="6"/>
      <c r="AD13" s="6"/>
      <c r="AE13" s="6"/>
      <c r="AF13" s="6"/>
      <c r="AG13" s="6"/>
      <c r="AH13" s="6"/>
      <c r="AI13" s="6"/>
      <c r="AJ13" s="6"/>
      <c r="AK13" s="6"/>
      <c r="AL13" s="6"/>
      <c r="AM13" s="2"/>
      <c r="AN13" s="2" t="s">
        <v>14</v>
      </c>
      <c r="AO13" s="2" t="str">
        <f>IF(AND($K$13="□",$O$13="□"),"■","")</f>
        <v>■</v>
      </c>
      <c r="AP13" s="2"/>
      <c r="AQ13" s="2" t="s">
        <v>14</v>
      </c>
      <c r="AR13" s="2" t="str">
        <f>IF(AND($G$13&lt;&gt;"■",COUNTIF($O$13:$O$13,"■")=0),"■","")</f>
        <v>■</v>
      </c>
      <c r="AT13" s="2" t="s">
        <v>14</v>
      </c>
      <c r="AU13" s="2" t="str">
        <f>IF(COUNTIF($G$13:$K$13,"■")=0,"■","")</f>
        <v>■</v>
      </c>
    </row>
    <row r="14" spans="2:47" s="217" customFormat="1" ht="9.9" customHeight="1" thickBot="1" x14ac:dyDescent="0.5">
      <c r="B14" s="2"/>
      <c r="C14" s="2"/>
      <c r="D14" s="2"/>
      <c r="E14" s="2"/>
      <c r="F14" s="2"/>
      <c r="G14" s="2"/>
      <c r="H14" s="2"/>
      <c r="I14" s="2"/>
      <c r="J14" s="2"/>
      <c r="K14" s="2"/>
      <c r="L14" s="2"/>
      <c r="M14" s="2"/>
      <c r="N14" s="2"/>
      <c r="O14" s="2"/>
      <c r="P14" s="2"/>
      <c r="Q14" s="2"/>
      <c r="R14" s="2"/>
      <c r="T14" s="2"/>
      <c r="U14" s="2"/>
      <c r="V14" s="2"/>
      <c r="W14" s="2"/>
      <c r="X14" s="2"/>
      <c r="Y14" s="2"/>
      <c r="Z14" s="2"/>
      <c r="AA14" s="223"/>
      <c r="AB14" s="6"/>
      <c r="AC14" s="6"/>
      <c r="AD14" s="6"/>
      <c r="AE14" s="6"/>
      <c r="AF14" s="6"/>
      <c r="AG14" s="6"/>
      <c r="AH14" s="6"/>
      <c r="AI14" s="6"/>
      <c r="AJ14" s="6"/>
      <c r="AK14" s="6"/>
      <c r="AL14" s="6"/>
      <c r="AM14" s="2"/>
      <c r="AN14" s="2"/>
      <c r="AO14" s="2"/>
      <c r="AP14" s="2"/>
      <c r="AQ14" s="2"/>
      <c r="AR14" s="2"/>
      <c r="AS14" s="2"/>
      <c r="AT14" s="2"/>
      <c r="AU14" s="2"/>
    </row>
    <row r="15" spans="2:47" s="5" customFormat="1" ht="24.9" customHeight="1" thickBot="1" x14ac:dyDescent="0.5">
      <c r="B15" s="11" t="s">
        <v>15</v>
      </c>
      <c r="C15" s="633" t="s">
        <v>16</v>
      </c>
      <c r="D15" s="633"/>
      <c r="E15" s="634"/>
      <c r="F15" s="635"/>
      <c r="G15" s="636"/>
      <c r="H15" s="636"/>
      <c r="I15" s="636"/>
      <c r="J15" s="636"/>
      <c r="K15" s="636"/>
      <c r="L15" s="636"/>
      <c r="M15" s="636"/>
      <c r="N15" s="636"/>
      <c r="O15" s="636"/>
      <c r="P15" s="636"/>
      <c r="Q15" s="636"/>
      <c r="R15" s="637"/>
      <c r="T15" s="6"/>
      <c r="U15" s="6"/>
      <c r="V15" s="6"/>
      <c r="W15" s="6"/>
      <c r="X15" s="6"/>
      <c r="Y15" s="6"/>
      <c r="Z15" s="6"/>
      <c r="AA15" s="6"/>
      <c r="AB15" s="224"/>
      <c r="AC15" s="6"/>
      <c r="AD15" s="6"/>
      <c r="AE15" s="6"/>
      <c r="AF15" s="6"/>
      <c r="AG15" s="6"/>
      <c r="AH15" s="6"/>
      <c r="AI15" s="6"/>
      <c r="AJ15" s="6"/>
      <c r="AK15" s="6"/>
      <c r="AL15" s="4"/>
      <c r="AM15" s="4"/>
      <c r="AN15" s="225"/>
      <c r="AO15" s="4"/>
      <c r="AP15" s="4"/>
      <c r="AQ15" s="4"/>
      <c r="AR15" s="4"/>
      <c r="AS15" s="4"/>
      <c r="AT15" s="4"/>
      <c r="AU15" s="4"/>
    </row>
    <row r="16" spans="2:47" s="217" customFormat="1" ht="9.9" customHeight="1" thickBot="1" x14ac:dyDescent="0.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2:48" s="5" customFormat="1" ht="24.9" customHeight="1" thickBot="1" x14ac:dyDescent="0.5">
      <c r="B17" s="11" t="s">
        <v>17</v>
      </c>
      <c r="C17" s="633" t="s">
        <v>18</v>
      </c>
      <c r="D17" s="633"/>
      <c r="E17" s="634"/>
      <c r="F17" s="635"/>
      <c r="G17" s="636"/>
      <c r="H17" s="636"/>
      <c r="I17" s="636"/>
      <c r="J17" s="636"/>
      <c r="K17" s="636"/>
      <c r="L17" s="636"/>
      <c r="M17" s="636"/>
      <c r="N17" s="636"/>
      <c r="O17" s="636"/>
      <c r="P17" s="636"/>
      <c r="Q17" s="636"/>
      <c r="R17" s="637"/>
      <c r="S17" s="226"/>
      <c r="T17" s="6"/>
      <c r="U17" s="6"/>
      <c r="V17" s="6"/>
      <c r="W17" s="6"/>
      <c r="X17" s="6"/>
      <c r="Y17" s="6"/>
      <c r="Z17" s="6"/>
      <c r="AA17" s="6"/>
      <c r="AB17" s="6"/>
      <c r="AC17" s="6"/>
      <c r="AD17" s="6"/>
      <c r="AE17" s="6"/>
      <c r="AF17" s="6"/>
      <c r="AG17" s="6"/>
      <c r="AH17" s="6"/>
      <c r="AI17" s="6"/>
      <c r="AJ17" s="6"/>
      <c r="AK17" s="6"/>
      <c r="AL17" s="4"/>
      <c r="AM17" s="4"/>
      <c r="AO17" s="225" t="s">
        <v>19</v>
      </c>
      <c r="AP17" s="4"/>
      <c r="AQ17" s="4"/>
      <c r="AR17" s="4"/>
      <c r="AS17" s="4"/>
      <c r="AT17" s="4"/>
      <c r="AU17" s="4"/>
    </row>
    <row r="18" spans="2:48" s="217" customFormat="1" ht="9.9" customHeight="1" x14ac:dyDescent="0.4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2:48" s="217" customFormat="1" ht="9.9" customHeight="1" thickBot="1" x14ac:dyDescent="0.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2:48" s="217" customFormat="1" ht="18" customHeight="1" x14ac:dyDescent="0.45">
      <c r="B20" s="405" t="s">
        <v>20</v>
      </c>
      <c r="C20" s="638" t="s">
        <v>21</v>
      </c>
      <c r="D20" s="408"/>
      <c r="E20" s="409"/>
      <c r="F20" s="416" t="s">
        <v>22</v>
      </c>
      <c r="G20" s="641"/>
      <c r="H20" s="417"/>
      <c r="I20" s="227" t="s">
        <v>23</v>
      </c>
      <c r="J20" s="642"/>
      <c r="K20" s="642"/>
      <c r="L20" s="228" t="s">
        <v>24</v>
      </c>
      <c r="M20" s="642"/>
      <c r="N20" s="642"/>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4"/>
      <c r="AL20" s="2"/>
      <c r="AM20" s="2"/>
      <c r="AN20" s="2"/>
      <c r="AO20" s="2"/>
      <c r="AP20" s="2"/>
      <c r="AQ20" s="2"/>
      <c r="AR20" s="2"/>
      <c r="AS20" s="2"/>
      <c r="AT20" s="2"/>
      <c r="AU20" s="2"/>
    </row>
    <row r="21" spans="2:48" s="217" customFormat="1" ht="24.9" customHeight="1" x14ac:dyDescent="0.45">
      <c r="B21" s="406"/>
      <c r="C21" s="639"/>
      <c r="D21" s="410"/>
      <c r="E21" s="411"/>
      <c r="F21" s="439"/>
      <c r="G21" s="445"/>
      <c r="H21" s="440"/>
      <c r="I21" s="452"/>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4"/>
      <c r="AL21" s="2"/>
      <c r="AM21" s="2"/>
      <c r="AN21" s="2"/>
      <c r="AO21" s="2"/>
      <c r="AP21" s="2"/>
      <c r="AQ21" s="2"/>
      <c r="AR21" s="2"/>
      <c r="AS21" s="2"/>
      <c r="AT21" s="2"/>
      <c r="AU21" s="2"/>
    </row>
    <row r="22" spans="2:48" s="217" customFormat="1" ht="24.9" customHeight="1" x14ac:dyDescent="0.45">
      <c r="B22" s="406"/>
      <c r="C22" s="639"/>
      <c r="D22" s="410"/>
      <c r="E22" s="411"/>
      <c r="F22" s="441"/>
      <c r="G22" s="364"/>
      <c r="H22" s="365"/>
      <c r="I22" s="645"/>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c r="AL22" s="2"/>
      <c r="AM22" s="2"/>
      <c r="AN22" s="2"/>
      <c r="AO22" s="2"/>
      <c r="AP22" s="2"/>
      <c r="AQ22" s="2"/>
      <c r="AR22" s="2"/>
      <c r="AS22" s="2"/>
      <c r="AT22" s="2"/>
      <c r="AU22" s="2"/>
    </row>
    <row r="23" spans="2:48" s="217" customFormat="1" ht="15" customHeight="1" x14ac:dyDescent="0.45">
      <c r="B23" s="406"/>
      <c r="C23" s="639"/>
      <c r="D23" s="410"/>
      <c r="E23" s="411"/>
      <c r="F23" s="360" t="s">
        <v>25</v>
      </c>
      <c r="G23" s="360"/>
      <c r="H23" s="361"/>
      <c r="I23" s="362"/>
      <c r="J23" s="362"/>
      <c r="K23" s="362"/>
      <c r="L23" s="362"/>
      <c r="M23" s="362"/>
      <c r="N23" s="362"/>
      <c r="O23" s="362"/>
      <c r="P23" s="362"/>
      <c r="Q23" s="362"/>
      <c r="R23" s="362"/>
      <c r="S23" s="362"/>
      <c r="T23" s="362"/>
      <c r="U23" s="362"/>
      <c r="V23" s="362"/>
      <c r="W23" s="362"/>
      <c r="X23" s="362"/>
      <c r="Y23" s="362"/>
      <c r="Z23" s="362"/>
      <c r="AA23" s="362"/>
      <c r="AB23" s="646" t="s">
        <v>26</v>
      </c>
      <c r="AC23" s="647"/>
      <c r="AD23" s="647"/>
      <c r="AE23" s="647"/>
      <c r="AF23" s="647"/>
      <c r="AG23" s="647"/>
      <c r="AH23" s="647"/>
      <c r="AI23" s="647"/>
      <c r="AJ23" s="647"/>
      <c r="AK23" s="648"/>
      <c r="AL23" s="2"/>
      <c r="AM23" s="2"/>
      <c r="AN23" s="2"/>
      <c r="AO23" s="2"/>
      <c r="AP23" s="2"/>
      <c r="AQ23" s="2"/>
      <c r="AR23" s="2"/>
      <c r="AS23" s="2"/>
      <c r="AT23" s="2"/>
      <c r="AU23" s="2"/>
    </row>
    <row r="24" spans="2:48" s="217" customFormat="1" ht="30" customHeight="1" x14ac:dyDescent="0.45">
      <c r="B24" s="406"/>
      <c r="C24" s="639"/>
      <c r="D24" s="410"/>
      <c r="E24" s="411"/>
      <c r="F24" s="364" t="s">
        <v>27</v>
      </c>
      <c r="G24" s="364"/>
      <c r="H24" s="365"/>
      <c r="I24" s="366"/>
      <c r="J24" s="366"/>
      <c r="K24" s="366"/>
      <c r="L24" s="366"/>
      <c r="M24" s="366"/>
      <c r="N24" s="366"/>
      <c r="O24" s="366"/>
      <c r="P24" s="366"/>
      <c r="Q24" s="366"/>
      <c r="R24" s="366"/>
      <c r="S24" s="366"/>
      <c r="T24" s="366"/>
      <c r="U24" s="366"/>
      <c r="V24" s="366"/>
      <c r="W24" s="366"/>
      <c r="X24" s="366"/>
      <c r="Y24" s="366"/>
      <c r="Z24" s="366"/>
      <c r="AA24" s="366"/>
      <c r="AB24" s="649"/>
      <c r="AC24" s="650"/>
      <c r="AD24" s="650"/>
      <c r="AE24" s="650"/>
      <c r="AF24" s="650"/>
      <c r="AG24" s="650"/>
      <c r="AH24" s="650"/>
      <c r="AI24" s="650"/>
      <c r="AJ24" s="650"/>
      <c r="AK24" s="651"/>
      <c r="AL24" s="2"/>
      <c r="AM24" s="2"/>
      <c r="AN24" s="2"/>
      <c r="AO24" s="2"/>
      <c r="AP24" s="2"/>
      <c r="AQ24" s="2"/>
      <c r="AR24" s="2"/>
      <c r="AS24" s="2"/>
      <c r="AT24" s="2"/>
      <c r="AU24" s="2"/>
    </row>
    <row r="25" spans="2:48" s="3" customFormat="1" ht="15" customHeight="1" x14ac:dyDescent="0.45">
      <c r="B25" s="406"/>
      <c r="C25" s="639"/>
      <c r="D25" s="410"/>
      <c r="E25" s="411"/>
      <c r="F25" s="445" t="s">
        <v>25</v>
      </c>
      <c r="G25" s="445"/>
      <c r="H25" s="440"/>
      <c r="I25" s="362"/>
      <c r="J25" s="362"/>
      <c r="K25" s="362"/>
      <c r="L25" s="362"/>
      <c r="M25" s="362"/>
      <c r="N25" s="362"/>
      <c r="O25" s="362"/>
      <c r="P25" s="362"/>
      <c r="Q25" s="362"/>
      <c r="R25" s="362"/>
      <c r="S25" s="362"/>
      <c r="T25" s="362"/>
      <c r="U25" s="362"/>
      <c r="V25" s="362"/>
      <c r="W25" s="362"/>
      <c r="X25" s="362"/>
      <c r="Y25" s="362"/>
      <c r="Z25" s="362"/>
      <c r="AA25" s="362"/>
      <c r="AB25" s="649"/>
      <c r="AC25" s="650"/>
      <c r="AD25" s="650"/>
      <c r="AE25" s="650"/>
      <c r="AF25" s="650"/>
      <c r="AG25" s="650"/>
      <c r="AH25" s="650"/>
      <c r="AI25" s="650"/>
      <c r="AJ25" s="650"/>
      <c r="AK25" s="651"/>
      <c r="AL25" s="2"/>
      <c r="AM25" s="2"/>
      <c r="AN25" s="2"/>
      <c r="AO25" s="2"/>
      <c r="AP25" s="2"/>
      <c r="AQ25" s="2"/>
      <c r="AR25" s="2"/>
      <c r="AS25" s="2"/>
      <c r="AT25" s="2"/>
      <c r="AU25" s="2"/>
    </row>
    <row r="26" spans="2:48" s="217" customFormat="1" ht="30" customHeight="1" x14ac:dyDescent="0.45">
      <c r="B26" s="406"/>
      <c r="C26" s="639"/>
      <c r="D26" s="410"/>
      <c r="E26" s="411"/>
      <c r="F26" s="364" t="s">
        <v>28</v>
      </c>
      <c r="G26" s="364"/>
      <c r="H26" s="365"/>
      <c r="I26" s="448"/>
      <c r="J26" s="448"/>
      <c r="K26" s="448"/>
      <c r="L26" s="448"/>
      <c r="M26" s="448"/>
      <c r="N26" s="448"/>
      <c r="O26" s="448"/>
      <c r="P26" s="448"/>
      <c r="Q26" s="448"/>
      <c r="R26" s="448"/>
      <c r="S26" s="448"/>
      <c r="T26" s="448"/>
      <c r="U26" s="448"/>
      <c r="V26" s="448"/>
      <c r="W26" s="448"/>
      <c r="X26" s="448"/>
      <c r="Y26" s="448"/>
      <c r="Z26" s="448"/>
      <c r="AA26" s="448"/>
      <c r="AB26" s="652"/>
      <c r="AC26" s="653"/>
      <c r="AD26" s="653"/>
      <c r="AE26" s="653"/>
      <c r="AF26" s="653"/>
      <c r="AG26" s="653"/>
      <c r="AH26" s="653"/>
      <c r="AI26" s="653"/>
      <c r="AJ26" s="653"/>
      <c r="AK26" s="654"/>
      <c r="AL26" s="2"/>
      <c r="AM26" s="2"/>
      <c r="AN26" s="2"/>
      <c r="AO26" s="2"/>
      <c r="AP26" s="2"/>
      <c r="AQ26" s="2"/>
      <c r="AR26" s="2"/>
      <c r="AS26" s="2"/>
      <c r="AT26" s="2"/>
      <c r="AU26" s="2"/>
    </row>
    <row r="27" spans="2:48" s="217" customFormat="1" ht="24.9" customHeight="1" x14ac:dyDescent="0.45">
      <c r="B27" s="406"/>
      <c r="C27" s="639"/>
      <c r="D27" s="410"/>
      <c r="E27" s="411"/>
      <c r="F27" s="445" t="s">
        <v>29</v>
      </c>
      <c r="G27" s="445"/>
      <c r="H27" s="440"/>
      <c r="I27" s="626"/>
      <c r="J27" s="627"/>
      <c r="K27" s="627"/>
      <c r="L27" s="627"/>
      <c r="M27" s="627"/>
      <c r="N27" s="627"/>
      <c r="O27" s="627"/>
      <c r="P27" s="627"/>
      <c r="Q27" s="627"/>
      <c r="R27" s="627"/>
      <c r="S27" s="627"/>
      <c r="T27" s="627"/>
      <c r="U27" s="229" t="s">
        <v>435</v>
      </c>
      <c r="V27" s="655" t="s">
        <v>30</v>
      </c>
      <c r="W27" s="656"/>
      <c r="X27" s="657"/>
      <c r="Y27" s="626"/>
      <c r="Z27" s="627"/>
      <c r="AA27" s="627"/>
      <c r="AB27" s="627"/>
      <c r="AC27" s="627"/>
      <c r="AD27" s="627"/>
      <c r="AE27" s="627"/>
      <c r="AF27" s="627"/>
      <c r="AG27" s="627"/>
      <c r="AH27" s="627"/>
      <c r="AI27" s="627"/>
      <c r="AJ27" s="627"/>
      <c r="AK27" s="230" t="s">
        <v>435</v>
      </c>
      <c r="AL27" s="2"/>
      <c r="AM27" s="2"/>
      <c r="AN27" s="2"/>
      <c r="AO27" s="2"/>
      <c r="AP27" s="2"/>
      <c r="AQ27" s="2"/>
      <c r="AR27" s="2"/>
      <c r="AS27" s="2"/>
      <c r="AT27" s="2"/>
      <c r="AU27" s="2"/>
    </row>
    <row r="28" spans="2:48" s="217" customFormat="1" ht="24.9" customHeight="1" x14ac:dyDescent="0.45">
      <c r="B28" s="406"/>
      <c r="C28" s="639"/>
      <c r="D28" s="410"/>
      <c r="E28" s="411"/>
      <c r="F28" s="386" t="s">
        <v>31</v>
      </c>
      <c r="G28" s="386"/>
      <c r="H28" s="387"/>
      <c r="I28" s="628"/>
      <c r="J28" s="388"/>
      <c r="K28" s="388"/>
      <c r="L28" s="388"/>
      <c r="M28" s="388"/>
      <c r="N28" s="388"/>
      <c r="O28" s="388"/>
      <c r="P28" s="388"/>
      <c r="Q28" s="388"/>
      <c r="R28" s="388"/>
      <c r="S28" s="388"/>
      <c r="T28" s="388"/>
      <c r="U28" s="629"/>
      <c r="V28" s="389" t="s">
        <v>32</v>
      </c>
      <c r="W28" s="390"/>
      <c r="X28" s="391"/>
      <c r="Y28" s="628"/>
      <c r="Z28" s="388"/>
      <c r="AA28" s="388"/>
      <c r="AB28" s="388"/>
      <c r="AC28" s="388"/>
      <c r="AD28" s="388"/>
      <c r="AE28" s="388"/>
      <c r="AF28" s="388"/>
      <c r="AG28" s="388"/>
      <c r="AH28" s="388"/>
      <c r="AI28" s="388"/>
      <c r="AJ28" s="388"/>
      <c r="AK28" s="231" t="s">
        <v>435</v>
      </c>
      <c r="AL28" s="2"/>
      <c r="AM28" s="2"/>
      <c r="AP28" s="2"/>
      <c r="AQ28" s="2"/>
      <c r="AR28" s="2"/>
      <c r="AS28" s="2"/>
      <c r="AT28" s="2"/>
      <c r="AU28" s="2"/>
      <c r="AV28" s="232" t="s">
        <v>33</v>
      </c>
    </row>
    <row r="29" spans="2:48" s="217" customFormat="1" ht="24.9" customHeight="1" x14ac:dyDescent="0.45">
      <c r="B29" s="406"/>
      <c r="C29" s="639"/>
      <c r="D29" s="410"/>
      <c r="E29" s="411"/>
      <c r="F29" s="394" t="s">
        <v>34</v>
      </c>
      <c r="G29" s="360"/>
      <c r="H29" s="361"/>
      <c r="I29" s="392"/>
      <c r="J29" s="393"/>
      <c r="K29" s="393"/>
      <c r="L29" s="393"/>
      <c r="M29" s="393"/>
      <c r="N29" s="393"/>
      <c r="O29" s="393"/>
      <c r="P29" s="393"/>
      <c r="Q29" s="393"/>
      <c r="R29" s="393"/>
      <c r="S29" s="393"/>
      <c r="T29" s="393"/>
      <c r="U29" s="393"/>
      <c r="V29" s="233" t="s">
        <v>35</v>
      </c>
      <c r="W29" s="393"/>
      <c r="X29" s="631"/>
      <c r="Y29" s="631"/>
      <c r="Z29" s="631"/>
      <c r="AA29" s="631"/>
      <c r="AB29" s="631"/>
      <c r="AC29" s="631"/>
      <c r="AD29" s="631"/>
      <c r="AE29" s="631"/>
      <c r="AF29" s="631"/>
      <c r="AG29" s="631"/>
      <c r="AH29" s="631"/>
      <c r="AI29" s="631"/>
      <c r="AJ29" s="631"/>
      <c r="AK29" s="632"/>
      <c r="AL29" s="2"/>
      <c r="AM29" s="2"/>
      <c r="AN29" s="2"/>
      <c r="AO29" s="2"/>
      <c r="AP29" s="2"/>
      <c r="AQ29" s="2"/>
      <c r="AR29" s="2"/>
      <c r="AS29" s="2"/>
      <c r="AT29" s="2"/>
      <c r="AU29" s="2"/>
      <c r="AV29" s="234" t="str">
        <f>I29&amp;V29&amp;W29</f>
        <v>@</v>
      </c>
    </row>
    <row r="30" spans="2:48" s="217" customFormat="1" ht="15" customHeight="1" x14ac:dyDescent="0.45">
      <c r="B30" s="406"/>
      <c r="C30" s="639"/>
      <c r="D30" s="410"/>
      <c r="E30" s="411"/>
      <c r="F30" s="422"/>
      <c r="G30" s="630"/>
      <c r="H30" s="423"/>
      <c r="I30" s="427" t="str">
        <f>IF(I29="","",I29&amp;V29&amp;W29)</f>
        <v/>
      </c>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c r="AL30" s="2"/>
      <c r="AM30" s="2"/>
      <c r="AN30" s="2"/>
      <c r="AO30" s="2"/>
      <c r="AP30" s="2"/>
      <c r="AQ30" s="2"/>
      <c r="AR30" s="2"/>
      <c r="AS30" s="2"/>
      <c r="AT30" s="2"/>
      <c r="AU30" s="2"/>
      <c r="AV30" s="234"/>
    </row>
    <row r="31" spans="2:48" s="217" customFormat="1" ht="30" customHeight="1" thickBot="1" x14ac:dyDescent="0.5">
      <c r="B31" s="407"/>
      <c r="C31" s="640"/>
      <c r="D31" s="412"/>
      <c r="E31" s="413"/>
      <c r="F31" s="619" t="s">
        <v>36</v>
      </c>
      <c r="G31" s="620"/>
      <c r="H31" s="621"/>
      <c r="I31" s="622" t="s">
        <v>37</v>
      </c>
      <c r="J31" s="623"/>
      <c r="K31" s="624" t="s">
        <v>390</v>
      </c>
      <c r="L31" s="624"/>
      <c r="M31" s="624"/>
      <c r="N31" s="624"/>
      <c r="O31" s="624"/>
      <c r="P31" s="624"/>
      <c r="Q31" s="624"/>
      <c r="R31" s="624"/>
      <c r="S31" s="624"/>
      <c r="T31" s="624"/>
      <c r="U31" s="624"/>
      <c r="V31" s="235" t="s">
        <v>11</v>
      </c>
      <c r="W31" s="625" t="s">
        <v>38</v>
      </c>
      <c r="X31" s="625"/>
      <c r="Y31" s="625"/>
      <c r="Z31" s="235" t="s">
        <v>11</v>
      </c>
      <c r="AA31" s="625" t="s">
        <v>39</v>
      </c>
      <c r="AB31" s="625"/>
      <c r="AC31" s="625"/>
      <c r="AD31" s="236"/>
      <c r="AE31" s="237"/>
      <c r="AF31" s="237"/>
      <c r="AG31" s="237"/>
      <c r="AH31" s="237"/>
      <c r="AI31" s="237"/>
      <c r="AJ31" s="237"/>
      <c r="AK31" s="238"/>
      <c r="AL31" s="2"/>
      <c r="AM31" s="2"/>
      <c r="AN31" s="2" t="s">
        <v>14</v>
      </c>
      <c r="AO31" s="2" t="str">
        <f>IF($Z$31="□","■","")</f>
        <v>■</v>
      </c>
      <c r="AP31" s="2"/>
      <c r="AQ31" s="2" t="s">
        <v>14</v>
      </c>
      <c r="AR31" s="2" t="str">
        <f>IF($V$31="□","■","")</f>
        <v>■</v>
      </c>
      <c r="AS31" s="239"/>
      <c r="AT31" s="2"/>
      <c r="AU31" s="2"/>
    </row>
    <row r="32" spans="2:48" ht="15" customHeight="1" x14ac:dyDescent="0.45"/>
    <row r="33" spans="2:47" ht="15" customHeight="1" x14ac:dyDescent="0.45">
      <c r="AE33" s="240"/>
      <c r="AF33" s="240"/>
      <c r="AG33" s="240"/>
      <c r="AH33" s="240"/>
      <c r="AI33" s="240"/>
      <c r="AJ33" s="241" t="s">
        <v>436</v>
      </c>
      <c r="AK33" s="240"/>
    </row>
    <row r="34" spans="2:47" ht="15" customHeight="1" x14ac:dyDescent="0.45"/>
    <row r="35" spans="2:47" s="217" customFormat="1" ht="15" customHeight="1" x14ac:dyDescent="0.45">
      <c r="B35" s="2"/>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2"/>
      <c r="AL35" s="2"/>
      <c r="AM35" s="2"/>
      <c r="AN35" s="2"/>
      <c r="AO35" s="2"/>
      <c r="AP35" s="2"/>
      <c r="AQ35" s="2"/>
      <c r="AR35" s="2"/>
      <c r="AS35" s="2"/>
      <c r="AT35" s="2"/>
      <c r="AU35" s="2"/>
    </row>
    <row r="36" spans="2:47" ht="15" customHeight="1" x14ac:dyDescent="0.45"/>
    <row r="37" spans="2:47" ht="15" customHeight="1" x14ac:dyDescent="0.45"/>
    <row r="38" spans="2:47" ht="15" customHeight="1" x14ac:dyDescent="0.45"/>
    <row r="39" spans="2:47" s="217" customFormat="1" ht="15" customHeight="1" x14ac:dyDescent="0.45">
      <c r="B39" s="242" t="s">
        <v>40</v>
      </c>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
      <c r="AM39" s="2"/>
      <c r="AN39" s="2"/>
      <c r="AO39" s="2"/>
      <c r="AP39" s="2"/>
      <c r="AQ39" s="2"/>
      <c r="AR39" s="2"/>
      <c r="AS39" s="2"/>
      <c r="AT39" s="2"/>
      <c r="AU39" s="2"/>
    </row>
    <row r="40" spans="2:47" s="217" customFormat="1" ht="15" customHeight="1" x14ac:dyDescent="0.45">
      <c r="B40" s="607" t="s">
        <v>41</v>
      </c>
      <c r="C40" s="608"/>
      <c r="D40" s="608"/>
      <c r="E40" s="608"/>
      <c r="F40" s="608"/>
      <c r="G40" s="608"/>
      <c r="H40" s="608"/>
      <c r="I40" s="608"/>
      <c r="J40" s="609"/>
      <c r="K40" s="607" t="s">
        <v>42</v>
      </c>
      <c r="L40" s="608"/>
      <c r="M40" s="608"/>
      <c r="N40" s="608"/>
      <c r="O40" s="608"/>
      <c r="P40" s="608"/>
      <c r="Q40" s="608"/>
      <c r="R40" s="608"/>
      <c r="S40" s="608"/>
      <c r="T40" s="608"/>
      <c r="U40" s="608"/>
      <c r="V40" s="608"/>
      <c r="W40" s="608"/>
      <c r="X40" s="608"/>
      <c r="Y40" s="609"/>
      <c r="Z40" s="608" t="s">
        <v>43</v>
      </c>
      <c r="AA40" s="608"/>
      <c r="AB40" s="608"/>
      <c r="AC40" s="608"/>
      <c r="AD40" s="608"/>
      <c r="AE40" s="608"/>
      <c r="AF40" s="608"/>
      <c r="AG40" s="608"/>
      <c r="AH40" s="608"/>
      <c r="AI40" s="608"/>
      <c r="AJ40" s="608"/>
      <c r="AK40" s="609"/>
      <c r="AL40" s="2"/>
      <c r="AM40" s="2"/>
      <c r="AN40" s="2"/>
      <c r="AO40" s="2"/>
      <c r="AP40" s="2"/>
      <c r="AQ40" s="2"/>
      <c r="AR40" s="2"/>
      <c r="AS40" s="2"/>
      <c r="AT40" s="2"/>
      <c r="AU40" s="2"/>
    </row>
    <row r="41" spans="2:47" s="217" customFormat="1" ht="35.1" customHeight="1" x14ac:dyDescent="0.45">
      <c r="B41" s="610" t="s">
        <v>44</v>
      </c>
      <c r="C41" s="611"/>
      <c r="D41" s="358"/>
      <c r="E41" s="359"/>
      <c r="F41" s="359"/>
      <c r="G41" s="359"/>
      <c r="H41" s="359"/>
      <c r="I41" s="359"/>
      <c r="J41" s="612"/>
      <c r="K41" s="613"/>
      <c r="L41" s="614"/>
      <c r="M41" s="614"/>
      <c r="N41" s="614"/>
      <c r="O41" s="614"/>
      <c r="P41" s="614"/>
      <c r="Q41" s="614"/>
      <c r="R41" s="614"/>
      <c r="S41" s="614"/>
      <c r="T41" s="614"/>
      <c r="U41" s="614"/>
      <c r="V41" s="614"/>
      <c r="W41" s="614"/>
      <c r="X41" s="614"/>
      <c r="Y41" s="615"/>
      <c r="Z41" s="616"/>
      <c r="AA41" s="617"/>
      <c r="AB41" s="617"/>
      <c r="AC41" s="617"/>
      <c r="AD41" s="617"/>
      <c r="AE41" s="617"/>
      <c r="AF41" s="617"/>
      <c r="AG41" s="617"/>
      <c r="AH41" s="617"/>
      <c r="AI41" s="617"/>
      <c r="AJ41" s="617"/>
      <c r="AK41" s="618"/>
      <c r="AL41" s="2"/>
      <c r="AM41" s="2"/>
      <c r="AN41" s="2"/>
      <c r="AO41" s="2"/>
      <c r="AP41" s="2"/>
      <c r="AQ41" s="2"/>
      <c r="AR41" s="2"/>
      <c r="AS41" s="2"/>
      <c r="AT41" s="2"/>
      <c r="AU41" s="2"/>
    </row>
    <row r="42" spans="2:47" s="217" customFormat="1" ht="35.1" customHeight="1" x14ac:dyDescent="0.45">
      <c r="B42" s="610" t="s">
        <v>45</v>
      </c>
      <c r="C42" s="611"/>
      <c r="D42" s="358"/>
      <c r="E42" s="359"/>
      <c r="F42" s="359"/>
      <c r="G42" s="359"/>
      <c r="H42" s="359"/>
      <c r="I42" s="359"/>
      <c r="J42" s="612"/>
      <c r="K42" s="613"/>
      <c r="L42" s="614"/>
      <c r="M42" s="614"/>
      <c r="N42" s="614"/>
      <c r="O42" s="614"/>
      <c r="P42" s="614"/>
      <c r="Q42" s="614"/>
      <c r="R42" s="614"/>
      <c r="S42" s="614"/>
      <c r="T42" s="614"/>
      <c r="U42" s="614"/>
      <c r="V42" s="614"/>
      <c r="W42" s="614"/>
      <c r="X42" s="614"/>
      <c r="Y42" s="615"/>
      <c r="Z42" s="616"/>
      <c r="AA42" s="617"/>
      <c r="AB42" s="617"/>
      <c r="AC42" s="617"/>
      <c r="AD42" s="617"/>
      <c r="AE42" s="617"/>
      <c r="AF42" s="617"/>
      <c r="AG42" s="617"/>
      <c r="AH42" s="617"/>
      <c r="AI42" s="617"/>
      <c r="AJ42" s="617"/>
      <c r="AK42" s="618"/>
      <c r="AL42" s="2"/>
      <c r="AM42" s="2"/>
      <c r="AN42" s="2"/>
      <c r="AO42" s="2"/>
      <c r="AP42" s="2"/>
      <c r="AQ42" s="2"/>
      <c r="AR42" s="2"/>
      <c r="AS42" s="2"/>
      <c r="AT42" s="2"/>
      <c r="AU42" s="2"/>
    </row>
    <row r="43" spans="2:47" s="217" customFormat="1" ht="9.9" customHeight="1" x14ac:dyDescent="0.45">
      <c r="B43" s="244"/>
      <c r="C43" s="244"/>
      <c r="D43" s="245"/>
      <c r="E43" s="245"/>
      <c r="F43" s="245"/>
      <c r="G43" s="245"/>
      <c r="H43" s="245"/>
      <c r="I43" s="246"/>
      <c r="J43" s="246"/>
      <c r="K43" s="246"/>
      <c r="L43" s="246"/>
      <c r="M43" s="246"/>
      <c r="N43" s="246"/>
      <c r="O43" s="246"/>
      <c r="P43" s="246"/>
      <c r="Q43" s="246"/>
      <c r="R43" s="246"/>
      <c r="S43" s="246"/>
      <c r="T43" s="246"/>
      <c r="U43" s="246"/>
      <c r="V43" s="246"/>
      <c r="W43" s="246"/>
      <c r="X43" s="246"/>
      <c r="Y43" s="246"/>
      <c r="Z43" s="247"/>
      <c r="AA43" s="248"/>
      <c r="AB43" s="248"/>
      <c r="AC43" s="248"/>
      <c r="AD43" s="249"/>
      <c r="AE43" s="248"/>
      <c r="AF43" s="248"/>
      <c r="AG43" s="249"/>
      <c r="AH43" s="248"/>
      <c r="AI43" s="248"/>
      <c r="AJ43" s="249"/>
      <c r="AK43" s="249"/>
      <c r="AL43" s="2"/>
      <c r="AM43" s="2"/>
      <c r="AN43" s="2"/>
      <c r="AO43" s="2"/>
      <c r="AP43" s="2"/>
      <c r="AQ43" s="2"/>
      <c r="AR43" s="2"/>
      <c r="AS43" s="2"/>
      <c r="AT43" s="2"/>
      <c r="AU43" s="2"/>
    </row>
    <row r="44" spans="2:47" s="217" customFormat="1" ht="15" customHeight="1" x14ac:dyDescent="0.45">
      <c r="B44" s="607" t="s">
        <v>46</v>
      </c>
      <c r="C44" s="608"/>
      <c r="D44" s="608"/>
      <c r="E44" s="608"/>
      <c r="F44" s="608"/>
      <c r="G44" s="608"/>
      <c r="H44" s="608"/>
      <c r="I44" s="608"/>
      <c r="J44" s="609"/>
      <c r="K44" s="607" t="s">
        <v>47</v>
      </c>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9"/>
      <c r="AL44" s="2"/>
      <c r="AM44" s="2"/>
      <c r="AN44" s="2"/>
      <c r="AO44" s="2"/>
      <c r="AP44" s="2"/>
      <c r="AQ44" s="2"/>
      <c r="AR44" s="2"/>
      <c r="AS44" s="2"/>
      <c r="AT44" s="2"/>
      <c r="AU44" s="2"/>
    </row>
    <row r="45" spans="2:47" s="217" customFormat="1" ht="18" customHeight="1" x14ac:dyDescent="0.45">
      <c r="B45" s="583"/>
      <c r="C45" s="584"/>
      <c r="D45" s="584"/>
      <c r="E45" s="584"/>
      <c r="F45" s="584"/>
      <c r="G45" s="584"/>
      <c r="H45" s="584"/>
      <c r="I45" s="584"/>
      <c r="J45" s="585"/>
      <c r="K45" s="592"/>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c r="AI45" s="593"/>
      <c r="AJ45" s="593"/>
      <c r="AK45" s="594"/>
      <c r="AL45" s="2"/>
      <c r="AM45" s="2"/>
      <c r="AN45" s="2"/>
      <c r="AO45" s="2"/>
      <c r="AP45" s="2"/>
      <c r="AQ45" s="2"/>
      <c r="AR45" s="2"/>
      <c r="AS45" s="2"/>
      <c r="AT45" s="2"/>
      <c r="AU45" s="2"/>
    </row>
    <row r="46" spans="2:47" s="217" customFormat="1" ht="18" customHeight="1" x14ac:dyDescent="0.45">
      <c r="B46" s="586"/>
      <c r="C46" s="587"/>
      <c r="D46" s="587"/>
      <c r="E46" s="587"/>
      <c r="F46" s="587"/>
      <c r="G46" s="587"/>
      <c r="H46" s="587"/>
      <c r="I46" s="587"/>
      <c r="J46" s="588"/>
      <c r="K46" s="595"/>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7"/>
      <c r="AL46" s="2"/>
      <c r="AM46" s="2"/>
      <c r="AN46" s="2"/>
      <c r="AO46" s="2"/>
      <c r="AP46" s="2"/>
      <c r="AQ46" s="2"/>
      <c r="AR46" s="2"/>
      <c r="AS46" s="2"/>
      <c r="AT46" s="2"/>
      <c r="AU46" s="2"/>
    </row>
    <row r="47" spans="2:47" s="217" customFormat="1" ht="18" customHeight="1" x14ac:dyDescent="0.45">
      <c r="B47" s="586"/>
      <c r="C47" s="587"/>
      <c r="D47" s="587"/>
      <c r="E47" s="587"/>
      <c r="F47" s="587"/>
      <c r="G47" s="587"/>
      <c r="H47" s="587"/>
      <c r="I47" s="587"/>
      <c r="J47" s="588"/>
      <c r="K47" s="595"/>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7"/>
      <c r="AL47" s="2"/>
      <c r="AM47" s="2"/>
      <c r="AN47" s="2"/>
      <c r="AO47" s="2"/>
      <c r="AP47" s="2"/>
      <c r="AQ47" s="2"/>
      <c r="AR47" s="2"/>
      <c r="AS47" s="2"/>
      <c r="AT47" s="2"/>
      <c r="AU47" s="2"/>
    </row>
    <row r="48" spans="2:47" s="217" customFormat="1" ht="18" customHeight="1" x14ac:dyDescent="0.45">
      <c r="B48" s="586"/>
      <c r="C48" s="587"/>
      <c r="D48" s="587"/>
      <c r="E48" s="587"/>
      <c r="F48" s="587"/>
      <c r="G48" s="587"/>
      <c r="H48" s="587"/>
      <c r="I48" s="587"/>
      <c r="J48" s="588"/>
      <c r="K48" s="595"/>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7"/>
      <c r="AL48" s="2"/>
      <c r="AM48" s="2"/>
      <c r="AN48" s="2"/>
      <c r="AO48" s="2"/>
      <c r="AP48" s="2"/>
      <c r="AQ48" s="2"/>
      <c r="AR48" s="2"/>
      <c r="AS48" s="2"/>
      <c r="AT48" s="2"/>
      <c r="AU48" s="2"/>
    </row>
    <row r="49" spans="2:47" s="217" customFormat="1" ht="18" customHeight="1" x14ac:dyDescent="0.45">
      <c r="B49" s="589"/>
      <c r="C49" s="590"/>
      <c r="D49" s="590"/>
      <c r="E49" s="590"/>
      <c r="F49" s="590"/>
      <c r="G49" s="590"/>
      <c r="H49" s="590"/>
      <c r="I49" s="590"/>
      <c r="J49" s="591"/>
      <c r="K49" s="598"/>
      <c r="L49" s="599"/>
      <c r="M49" s="599"/>
      <c r="N49" s="599"/>
      <c r="O49" s="599"/>
      <c r="P49" s="599"/>
      <c r="Q49" s="599"/>
      <c r="R49" s="599"/>
      <c r="S49" s="599"/>
      <c r="T49" s="599"/>
      <c r="U49" s="599"/>
      <c r="V49" s="599"/>
      <c r="W49" s="599"/>
      <c r="X49" s="599"/>
      <c r="Y49" s="599"/>
      <c r="Z49" s="599"/>
      <c r="AA49" s="599"/>
      <c r="AB49" s="599"/>
      <c r="AC49" s="599"/>
      <c r="AD49" s="599"/>
      <c r="AE49" s="599"/>
      <c r="AF49" s="599"/>
      <c r="AG49" s="599"/>
      <c r="AH49" s="599"/>
      <c r="AI49" s="599"/>
      <c r="AJ49" s="599"/>
      <c r="AK49" s="600"/>
      <c r="AL49" s="2"/>
      <c r="AM49" s="2"/>
      <c r="AN49" s="2"/>
      <c r="AO49" s="2"/>
      <c r="AP49" s="2"/>
      <c r="AQ49" s="2"/>
      <c r="AR49" s="2"/>
      <c r="AS49" s="2"/>
      <c r="AT49" s="2"/>
      <c r="AU49" s="2"/>
    </row>
    <row r="50" spans="2:47" s="217" customFormat="1" ht="9.9" customHeight="1" x14ac:dyDescent="0.45">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
      <c r="AM50" s="2"/>
      <c r="AN50" s="2"/>
      <c r="AO50" s="2"/>
      <c r="AP50" s="2"/>
      <c r="AQ50" s="2"/>
      <c r="AR50" s="2"/>
      <c r="AS50" s="2"/>
      <c r="AT50" s="2"/>
      <c r="AU50" s="2"/>
    </row>
    <row r="51" spans="2:47" ht="15" customHeight="1" x14ac:dyDescent="0.45">
      <c r="B51" s="601" t="s">
        <v>48</v>
      </c>
      <c r="C51" s="602"/>
      <c r="D51" s="602"/>
      <c r="E51" s="602"/>
      <c r="F51" s="602"/>
      <c r="G51" s="602"/>
      <c r="H51" s="602"/>
      <c r="I51" s="602"/>
      <c r="J51" s="602"/>
      <c r="K51" s="602"/>
      <c r="L51" s="602"/>
      <c r="M51" s="602"/>
      <c r="N51" s="602"/>
      <c r="O51" s="602"/>
      <c r="P51" s="602"/>
      <c r="Q51" s="602"/>
      <c r="R51" s="602"/>
      <c r="S51" s="603"/>
      <c r="T51" s="552" t="s">
        <v>49</v>
      </c>
      <c r="U51" s="553"/>
      <c r="V51" s="553"/>
      <c r="W51" s="553"/>
      <c r="X51" s="553"/>
      <c r="Y51" s="553"/>
      <c r="Z51" s="553"/>
      <c r="AA51" s="553"/>
      <c r="AB51" s="554"/>
      <c r="AC51" s="552" t="s">
        <v>50</v>
      </c>
      <c r="AD51" s="553"/>
      <c r="AE51" s="553"/>
      <c r="AF51" s="553"/>
      <c r="AG51" s="553"/>
      <c r="AH51" s="553"/>
      <c r="AI51" s="553"/>
      <c r="AJ51" s="553"/>
      <c r="AK51" s="554"/>
    </row>
    <row r="52" spans="2:47" ht="15" customHeight="1" x14ac:dyDescent="0.45">
      <c r="B52" s="604" t="s">
        <v>51</v>
      </c>
      <c r="C52" s="605"/>
      <c r="D52" s="605"/>
      <c r="E52" s="605"/>
      <c r="F52" s="605"/>
      <c r="G52" s="606"/>
      <c r="H52" s="604" t="s">
        <v>52</v>
      </c>
      <c r="I52" s="605"/>
      <c r="J52" s="605"/>
      <c r="K52" s="605"/>
      <c r="L52" s="606"/>
      <c r="M52" s="604" t="s">
        <v>53</v>
      </c>
      <c r="N52" s="605"/>
      <c r="O52" s="605"/>
      <c r="P52" s="605"/>
      <c r="Q52" s="605"/>
      <c r="R52" s="605"/>
      <c r="S52" s="606"/>
      <c r="T52" s="537" t="s">
        <v>54</v>
      </c>
      <c r="U52" s="538"/>
      <c r="V52" s="538"/>
      <c r="W52" s="538"/>
      <c r="X52" s="538"/>
      <c r="Y52" s="538"/>
      <c r="Z52" s="538"/>
      <c r="AA52" s="538"/>
      <c r="AB52" s="539"/>
      <c r="AC52" s="537" t="s">
        <v>54</v>
      </c>
      <c r="AD52" s="538"/>
      <c r="AE52" s="538"/>
      <c r="AF52" s="538"/>
      <c r="AG52" s="538"/>
      <c r="AH52" s="538"/>
      <c r="AI52" s="538"/>
      <c r="AJ52" s="538"/>
      <c r="AK52" s="539"/>
    </row>
    <row r="53" spans="2:47" ht="15.9" customHeight="1" x14ac:dyDescent="0.45">
      <c r="B53" s="558" t="s">
        <v>11</v>
      </c>
      <c r="C53" s="560" t="s">
        <v>55</v>
      </c>
      <c r="D53" s="482"/>
      <c r="E53" s="482"/>
      <c r="F53" s="482"/>
      <c r="G53" s="561"/>
      <c r="H53" s="558" t="s">
        <v>11</v>
      </c>
      <c r="I53" s="560" t="s">
        <v>56</v>
      </c>
      <c r="J53" s="482"/>
      <c r="K53" s="482"/>
      <c r="L53" s="561"/>
      <c r="M53" s="562" t="s">
        <v>57</v>
      </c>
      <c r="N53" s="563"/>
      <c r="O53" s="563"/>
      <c r="P53" s="563"/>
      <c r="Q53" s="563"/>
      <c r="R53" s="563"/>
      <c r="S53" s="564"/>
      <c r="T53" s="546"/>
      <c r="U53" s="547"/>
      <c r="V53" s="547"/>
      <c r="W53" s="547"/>
      <c r="X53" s="547"/>
      <c r="Y53" s="547"/>
      <c r="Z53" s="547"/>
      <c r="AA53" s="547"/>
      <c r="AB53" s="550"/>
      <c r="AC53" s="570"/>
      <c r="AD53" s="571"/>
      <c r="AE53" s="571"/>
      <c r="AF53" s="571"/>
      <c r="AG53" s="572"/>
      <c r="AH53" s="547"/>
      <c r="AI53" s="547"/>
      <c r="AJ53" s="547"/>
      <c r="AK53" s="550"/>
      <c r="AN53" s="2" t="s">
        <v>11</v>
      </c>
      <c r="AO53" s="2" t="str">
        <f>IF(AND($B$55="□",$B$57="□"),"■","")</f>
        <v>■</v>
      </c>
      <c r="AP53" s="2" t="s">
        <v>11</v>
      </c>
      <c r="AQ53" s="2" t="str">
        <f>IF($H$55="□","■","")</f>
        <v>■</v>
      </c>
    </row>
    <row r="54" spans="2:47" ht="15.9" customHeight="1" x14ac:dyDescent="0.45">
      <c r="B54" s="559"/>
      <c r="C54" s="482"/>
      <c r="D54" s="482"/>
      <c r="E54" s="482"/>
      <c r="F54" s="482"/>
      <c r="G54" s="561"/>
      <c r="H54" s="559"/>
      <c r="I54" s="482"/>
      <c r="J54" s="482"/>
      <c r="K54" s="482"/>
      <c r="L54" s="561"/>
      <c r="M54" s="555"/>
      <c r="N54" s="556"/>
      <c r="O54" s="556"/>
      <c r="P54" s="556"/>
      <c r="Q54" s="556"/>
      <c r="R54" s="556"/>
      <c r="S54" s="557"/>
      <c r="T54" s="546"/>
      <c r="U54" s="547"/>
      <c r="V54" s="547"/>
      <c r="W54" s="547"/>
      <c r="X54" s="547"/>
      <c r="Y54" s="547"/>
      <c r="Z54" s="547"/>
      <c r="AA54" s="547"/>
      <c r="AB54" s="550"/>
      <c r="AC54" s="558"/>
      <c r="AD54" s="573"/>
      <c r="AE54" s="573"/>
      <c r="AF54" s="573"/>
      <c r="AG54" s="574"/>
      <c r="AH54" s="547"/>
      <c r="AI54" s="547"/>
      <c r="AJ54" s="547"/>
      <c r="AK54" s="550"/>
      <c r="AN54" s="2" t="s">
        <v>11</v>
      </c>
      <c r="AO54" s="2" t="str">
        <f>IF(AND($B$53="□",$B$57="□"),"■","")</f>
        <v>■</v>
      </c>
      <c r="AP54" s="2" t="s">
        <v>11</v>
      </c>
      <c r="AQ54" s="2" t="str">
        <f>IF($H$53="□","■","")</f>
        <v>■</v>
      </c>
    </row>
    <row r="55" spans="2:47" ht="15.9" customHeight="1" x14ac:dyDescent="0.45">
      <c r="B55" s="558" t="s">
        <v>11</v>
      </c>
      <c r="C55" s="560" t="s">
        <v>58</v>
      </c>
      <c r="D55" s="482"/>
      <c r="E55" s="482"/>
      <c r="F55" s="482"/>
      <c r="G55" s="561"/>
      <c r="H55" s="558" t="s">
        <v>11</v>
      </c>
      <c r="I55" s="560" t="s">
        <v>59</v>
      </c>
      <c r="J55" s="482"/>
      <c r="K55" s="482"/>
      <c r="L55" s="561"/>
      <c r="M55" s="556"/>
      <c r="N55" s="556"/>
      <c r="O55" s="556"/>
      <c r="P55" s="556"/>
      <c r="Q55" s="556"/>
      <c r="R55" s="556"/>
      <c r="S55" s="557"/>
      <c r="T55" s="546"/>
      <c r="U55" s="547"/>
      <c r="V55" s="547"/>
      <c r="W55" s="547"/>
      <c r="X55" s="547"/>
      <c r="Y55" s="547"/>
      <c r="Z55" s="547"/>
      <c r="AA55" s="547"/>
      <c r="AB55" s="550"/>
      <c r="AC55" s="558"/>
      <c r="AD55" s="573"/>
      <c r="AE55" s="573"/>
      <c r="AF55" s="573"/>
      <c r="AG55" s="574"/>
      <c r="AH55" s="547"/>
      <c r="AI55" s="547"/>
      <c r="AJ55" s="547"/>
      <c r="AK55" s="550"/>
      <c r="AN55" s="2" t="s">
        <v>11</v>
      </c>
      <c r="AO55" s="2" t="str">
        <f>IF(AND($B$53="□",$B$55="□"),"■","")</f>
        <v>■</v>
      </c>
    </row>
    <row r="56" spans="2:47" ht="15.9" customHeight="1" x14ac:dyDescent="0.45">
      <c r="B56" s="559"/>
      <c r="C56" s="482"/>
      <c r="D56" s="482"/>
      <c r="E56" s="482"/>
      <c r="F56" s="482"/>
      <c r="G56" s="561"/>
      <c r="H56" s="559"/>
      <c r="I56" s="482"/>
      <c r="J56" s="482"/>
      <c r="K56" s="482"/>
      <c r="L56" s="561"/>
      <c r="M56" s="562" t="s">
        <v>60</v>
      </c>
      <c r="N56" s="563"/>
      <c r="O56" s="563"/>
      <c r="P56" s="563"/>
      <c r="Q56" s="563"/>
      <c r="R56" s="563"/>
      <c r="S56" s="564"/>
      <c r="T56" s="546"/>
      <c r="U56" s="547"/>
      <c r="V56" s="547"/>
      <c r="W56" s="547"/>
      <c r="X56" s="547"/>
      <c r="Y56" s="547"/>
      <c r="Z56" s="547"/>
      <c r="AA56" s="547"/>
      <c r="AB56" s="550"/>
      <c r="AC56" s="558"/>
      <c r="AD56" s="573"/>
      <c r="AE56" s="573"/>
      <c r="AF56" s="573"/>
      <c r="AG56" s="574"/>
      <c r="AH56" s="547"/>
      <c r="AI56" s="547"/>
      <c r="AJ56" s="547"/>
      <c r="AK56" s="550"/>
    </row>
    <row r="57" spans="2:47" ht="15.9" customHeight="1" x14ac:dyDescent="0.45">
      <c r="B57" s="558" t="s">
        <v>11</v>
      </c>
      <c r="C57" s="560" t="s">
        <v>62</v>
      </c>
      <c r="D57" s="482"/>
      <c r="E57" s="482"/>
      <c r="F57" s="482"/>
      <c r="G57" s="561"/>
      <c r="H57" s="568"/>
      <c r="I57" s="578"/>
      <c r="J57" s="482"/>
      <c r="K57" s="482"/>
      <c r="L57" s="561"/>
      <c r="M57" s="555"/>
      <c r="N57" s="579"/>
      <c r="O57" s="579"/>
      <c r="P57" s="579"/>
      <c r="Q57" s="579"/>
      <c r="R57" s="579"/>
      <c r="S57" s="580"/>
      <c r="T57" s="546"/>
      <c r="U57" s="547"/>
      <c r="V57" s="547"/>
      <c r="W57" s="547"/>
      <c r="X57" s="547"/>
      <c r="Y57" s="547"/>
      <c r="Z57" s="547"/>
      <c r="AA57" s="547"/>
      <c r="AB57" s="550"/>
      <c r="AC57" s="558"/>
      <c r="AD57" s="573"/>
      <c r="AE57" s="573"/>
      <c r="AF57" s="573"/>
      <c r="AG57" s="574"/>
      <c r="AH57" s="547"/>
      <c r="AI57" s="547"/>
      <c r="AJ57" s="547"/>
      <c r="AK57" s="550"/>
    </row>
    <row r="58" spans="2:47" ht="15.9" customHeight="1" x14ac:dyDescent="0.45">
      <c r="B58" s="565"/>
      <c r="C58" s="566"/>
      <c r="D58" s="566"/>
      <c r="E58" s="566"/>
      <c r="F58" s="566"/>
      <c r="G58" s="567"/>
      <c r="H58" s="569"/>
      <c r="I58" s="566"/>
      <c r="J58" s="566"/>
      <c r="K58" s="566"/>
      <c r="L58" s="567"/>
      <c r="M58" s="581"/>
      <c r="N58" s="581"/>
      <c r="O58" s="581"/>
      <c r="P58" s="581"/>
      <c r="Q58" s="581"/>
      <c r="R58" s="581"/>
      <c r="S58" s="582"/>
      <c r="T58" s="548"/>
      <c r="U58" s="549"/>
      <c r="V58" s="549"/>
      <c r="W58" s="549"/>
      <c r="X58" s="549"/>
      <c r="Y58" s="549"/>
      <c r="Z58" s="549"/>
      <c r="AA58" s="549"/>
      <c r="AB58" s="551"/>
      <c r="AC58" s="575"/>
      <c r="AD58" s="576"/>
      <c r="AE58" s="576"/>
      <c r="AF58" s="576"/>
      <c r="AG58" s="577"/>
      <c r="AH58" s="549"/>
      <c r="AI58" s="549"/>
      <c r="AJ58" s="549"/>
      <c r="AK58" s="551"/>
    </row>
    <row r="59" spans="2:47" ht="15" customHeight="1" x14ac:dyDescent="0.45">
      <c r="B59" s="552" t="s">
        <v>63</v>
      </c>
      <c r="C59" s="553"/>
      <c r="D59" s="553"/>
      <c r="E59" s="553"/>
      <c r="F59" s="553"/>
      <c r="G59" s="553"/>
      <c r="H59" s="553"/>
      <c r="I59" s="553"/>
      <c r="J59" s="554"/>
      <c r="K59" s="552" t="s">
        <v>64</v>
      </c>
      <c r="L59" s="553"/>
      <c r="M59" s="553"/>
      <c r="N59" s="553"/>
      <c r="O59" s="553"/>
      <c r="P59" s="553"/>
      <c r="Q59" s="553"/>
      <c r="R59" s="553"/>
      <c r="S59" s="554"/>
      <c r="T59" s="552" t="s">
        <v>65</v>
      </c>
      <c r="U59" s="553"/>
      <c r="V59" s="553"/>
      <c r="W59" s="553"/>
      <c r="X59" s="553"/>
      <c r="Y59" s="553"/>
      <c r="Z59" s="553"/>
      <c r="AA59" s="553"/>
      <c r="AB59" s="554"/>
      <c r="AC59" s="552" t="s">
        <v>66</v>
      </c>
      <c r="AD59" s="553"/>
      <c r="AE59" s="553"/>
      <c r="AF59" s="553"/>
      <c r="AG59" s="553"/>
      <c r="AH59" s="553"/>
      <c r="AI59" s="553"/>
      <c r="AJ59" s="553"/>
      <c r="AK59" s="554"/>
    </row>
    <row r="60" spans="2:47" ht="15" customHeight="1" x14ac:dyDescent="0.45">
      <c r="B60" s="537" t="s">
        <v>54</v>
      </c>
      <c r="C60" s="538"/>
      <c r="D60" s="538"/>
      <c r="E60" s="538"/>
      <c r="F60" s="538"/>
      <c r="G60" s="538"/>
      <c r="H60" s="538"/>
      <c r="I60" s="538"/>
      <c r="J60" s="539"/>
      <c r="K60" s="537" t="s">
        <v>54</v>
      </c>
      <c r="L60" s="538"/>
      <c r="M60" s="538"/>
      <c r="N60" s="538"/>
      <c r="O60" s="538"/>
      <c r="P60" s="538"/>
      <c r="Q60" s="538"/>
      <c r="R60" s="538"/>
      <c r="S60" s="539"/>
      <c r="T60" s="537" t="s">
        <v>54</v>
      </c>
      <c r="U60" s="538"/>
      <c r="V60" s="538"/>
      <c r="W60" s="538"/>
      <c r="X60" s="538"/>
      <c r="Y60" s="538"/>
      <c r="Z60" s="538"/>
      <c r="AA60" s="538"/>
      <c r="AB60" s="539"/>
      <c r="AC60" s="537" t="s">
        <v>54</v>
      </c>
      <c r="AD60" s="538"/>
      <c r="AE60" s="538"/>
      <c r="AF60" s="538"/>
      <c r="AG60" s="538"/>
      <c r="AH60" s="538"/>
      <c r="AI60" s="538"/>
      <c r="AJ60" s="538"/>
      <c r="AK60" s="539"/>
    </row>
    <row r="61" spans="2:47" ht="15.9" customHeight="1" x14ac:dyDescent="0.45">
      <c r="B61" s="540"/>
      <c r="C61" s="541"/>
      <c r="D61" s="541"/>
      <c r="E61" s="541"/>
      <c r="F61" s="541"/>
      <c r="G61" s="541"/>
      <c r="H61" s="541"/>
      <c r="I61" s="541"/>
      <c r="J61" s="544"/>
      <c r="K61" s="546"/>
      <c r="L61" s="547"/>
      <c r="M61" s="547"/>
      <c r="N61" s="547"/>
      <c r="O61" s="547"/>
      <c r="P61" s="547"/>
      <c r="Q61" s="547"/>
      <c r="R61" s="547"/>
      <c r="S61" s="550"/>
      <c r="T61" s="546"/>
      <c r="U61" s="547"/>
      <c r="V61" s="547"/>
      <c r="W61" s="547"/>
      <c r="X61" s="547"/>
      <c r="Y61" s="547"/>
      <c r="Z61" s="547"/>
      <c r="AA61" s="547"/>
      <c r="AB61" s="550"/>
      <c r="AC61" s="540"/>
      <c r="AD61" s="541"/>
      <c r="AE61" s="541"/>
      <c r="AF61" s="541"/>
      <c r="AG61" s="541"/>
      <c r="AH61" s="541"/>
      <c r="AI61" s="541"/>
      <c r="AJ61" s="541"/>
      <c r="AK61" s="544"/>
    </row>
    <row r="62" spans="2:47" ht="15.9" customHeight="1" x14ac:dyDescent="0.45">
      <c r="B62" s="540"/>
      <c r="C62" s="541"/>
      <c r="D62" s="541"/>
      <c r="E62" s="541"/>
      <c r="F62" s="541"/>
      <c r="G62" s="541"/>
      <c r="H62" s="541"/>
      <c r="I62" s="541"/>
      <c r="J62" s="544"/>
      <c r="K62" s="546"/>
      <c r="L62" s="547"/>
      <c r="M62" s="547"/>
      <c r="N62" s="547"/>
      <c r="O62" s="547"/>
      <c r="P62" s="547"/>
      <c r="Q62" s="547"/>
      <c r="R62" s="547"/>
      <c r="S62" s="550"/>
      <c r="T62" s="546"/>
      <c r="U62" s="547"/>
      <c r="V62" s="547"/>
      <c r="W62" s="547"/>
      <c r="X62" s="547"/>
      <c r="Y62" s="547"/>
      <c r="Z62" s="547"/>
      <c r="AA62" s="547"/>
      <c r="AB62" s="550"/>
      <c r="AC62" s="540"/>
      <c r="AD62" s="541"/>
      <c r="AE62" s="541"/>
      <c r="AF62" s="541"/>
      <c r="AG62" s="541"/>
      <c r="AH62" s="541"/>
      <c r="AI62" s="541"/>
      <c r="AJ62" s="541"/>
      <c r="AK62" s="544"/>
    </row>
    <row r="63" spans="2:47" ht="15.9" customHeight="1" x14ac:dyDescent="0.45">
      <c r="B63" s="540"/>
      <c r="C63" s="541"/>
      <c r="D63" s="541"/>
      <c r="E63" s="541"/>
      <c r="F63" s="541"/>
      <c r="G63" s="541"/>
      <c r="H63" s="541"/>
      <c r="I63" s="541"/>
      <c r="J63" s="544"/>
      <c r="K63" s="546"/>
      <c r="L63" s="547"/>
      <c r="M63" s="547"/>
      <c r="N63" s="547"/>
      <c r="O63" s="547"/>
      <c r="P63" s="547"/>
      <c r="Q63" s="547"/>
      <c r="R63" s="547"/>
      <c r="S63" s="550"/>
      <c r="T63" s="546"/>
      <c r="U63" s="547"/>
      <c r="V63" s="547"/>
      <c r="W63" s="547"/>
      <c r="X63" s="547"/>
      <c r="Y63" s="547"/>
      <c r="Z63" s="547"/>
      <c r="AA63" s="547"/>
      <c r="AB63" s="550"/>
      <c r="AC63" s="540"/>
      <c r="AD63" s="541"/>
      <c r="AE63" s="541"/>
      <c r="AF63" s="541"/>
      <c r="AG63" s="541"/>
      <c r="AH63" s="541"/>
      <c r="AI63" s="541"/>
      <c r="AJ63" s="541"/>
      <c r="AK63" s="544"/>
    </row>
    <row r="64" spans="2:47" ht="15.9" customHeight="1" x14ac:dyDescent="0.45">
      <c r="B64" s="540"/>
      <c r="C64" s="541"/>
      <c r="D64" s="541"/>
      <c r="E64" s="541"/>
      <c r="F64" s="541"/>
      <c r="G64" s="541"/>
      <c r="H64" s="541"/>
      <c r="I64" s="541"/>
      <c r="J64" s="544"/>
      <c r="K64" s="546"/>
      <c r="L64" s="547"/>
      <c r="M64" s="547"/>
      <c r="N64" s="547"/>
      <c r="O64" s="547"/>
      <c r="P64" s="547"/>
      <c r="Q64" s="547"/>
      <c r="R64" s="547"/>
      <c r="S64" s="550"/>
      <c r="T64" s="546"/>
      <c r="U64" s="547"/>
      <c r="V64" s="547"/>
      <c r="W64" s="547"/>
      <c r="X64" s="547"/>
      <c r="Y64" s="547"/>
      <c r="Z64" s="547"/>
      <c r="AA64" s="547"/>
      <c r="AB64" s="550"/>
      <c r="AC64" s="540"/>
      <c r="AD64" s="541"/>
      <c r="AE64" s="541"/>
      <c r="AF64" s="541"/>
      <c r="AG64" s="541"/>
      <c r="AH64" s="541"/>
      <c r="AI64" s="541"/>
      <c r="AJ64" s="541"/>
      <c r="AK64" s="544"/>
    </row>
    <row r="65" spans="2:47" ht="15.9" customHeight="1" x14ac:dyDescent="0.45">
      <c r="B65" s="540"/>
      <c r="C65" s="541"/>
      <c r="D65" s="541"/>
      <c r="E65" s="541"/>
      <c r="F65" s="541"/>
      <c r="G65" s="541"/>
      <c r="H65" s="541"/>
      <c r="I65" s="541"/>
      <c r="J65" s="544"/>
      <c r="K65" s="546"/>
      <c r="L65" s="547"/>
      <c r="M65" s="547"/>
      <c r="N65" s="547"/>
      <c r="O65" s="547"/>
      <c r="P65" s="547"/>
      <c r="Q65" s="547"/>
      <c r="R65" s="547"/>
      <c r="S65" s="550"/>
      <c r="T65" s="546"/>
      <c r="U65" s="547"/>
      <c r="V65" s="547"/>
      <c r="W65" s="547"/>
      <c r="X65" s="547"/>
      <c r="Y65" s="547"/>
      <c r="Z65" s="547"/>
      <c r="AA65" s="547"/>
      <c r="AB65" s="550"/>
      <c r="AC65" s="540"/>
      <c r="AD65" s="541"/>
      <c r="AE65" s="541"/>
      <c r="AF65" s="541"/>
      <c r="AG65" s="541"/>
      <c r="AH65" s="541"/>
      <c r="AI65" s="541"/>
      <c r="AJ65" s="541"/>
      <c r="AK65" s="544"/>
    </row>
    <row r="66" spans="2:47" ht="15.9" customHeight="1" x14ac:dyDescent="0.45">
      <c r="B66" s="542"/>
      <c r="C66" s="543"/>
      <c r="D66" s="543"/>
      <c r="E66" s="543"/>
      <c r="F66" s="543"/>
      <c r="G66" s="543"/>
      <c r="H66" s="543"/>
      <c r="I66" s="543"/>
      <c r="J66" s="545"/>
      <c r="K66" s="548"/>
      <c r="L66" s="549"/>
      <c r="M66" s="549"/>
      <c r="N66" s="549"/>
      <c r="O66" s="549"/>
      <c r="P66" s="549"/>
      <c r="Q66" s="549"/>
      <c r="R66" s="549"/>
      <c r="S66" s="551"/>
      <c r="T66" s="548"/>
      <c r="U66" s="549"/>
      <c r="V66" s="549"/>
      <c r="W66" s="549"/>
      <c r="X66" s="549"/>
      <c r="Y66" s="549"/>
      <c r="Z66" s="549"/>
      <c r="AA66" s="549"/>
      <c r="AB66" s="551"/>
      <c r="AC66" s="542"/>
      <c r="AD66" s="543"/>
      <c r="AE66" s="543"/>
      <c r="AF66" s="543"/>
      <c r="AG66" s="543"/>
      <c r="AH66" s="543"/>
      <c r="AI66" s="543"/>
      <c r="AJ66" s="543"/>
      <c r="AK66" s="545"/>
    </row>
    <row r="67" spans="2:47" s="217" customFormat="1" ht="12" customHeight="1" x14ac:dyDescent="0.3">
      <c r="B67" s="14" t="s">
        <v>67</v>
      </c>
      <c r="C67" s="2"/>
      <c r="D67" s="2"/>
      <c r="E67" s="479" t="s">
        <v>68</v>
      </c>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79"/>
      <c r="AJ67" s="479"/>
      <c r="AK67" s="479"/>
      <c r="AL67" s="251"/>
      <c r="AM67" s="2"/>
      <c r="AN67" s="2"/>
      <c r="AO67" s="2"/>
      <c r="AP67" s="2"/>
      <c r="AQ67" s="2"/>
      <c r="AR67" s="2"/>
      <c r="AS67" s="2"/>
      <c r="AT67" s="2"/>
      <c r="AU67" s="2"/>
    </row>
    <row r="69" spans="2:47" ht="30" customHeight="1" thickBot="1" x14ac:dyDescent="0.5"/>
    <row r="70" spans="2:47" s="217" customFormat="1" ht="27.75" customHeight="1" x14ac:dyDescent="0.45">
      <c r="B70" s="405" t="s">
        <v>69</v>
      </c>
      <c r="C70" s="408" t="s">
        <v>70</v>
      </c>
      <c r="D70" s="408"/>
      <c r="E70" s="409"/>
      <c r="F70" s="505" t="s">
        <v>36</v>
      </c>
      <c r="G70" s="505"/>
      <c r="H70" s="506"/>
      <c r="I70" s="507" t="s">
        <v>37</v>
      </c>
      <c r="J70" s="508"/>
      <c r="K70" s="509" t="s">
        <v>71</v>
      </c>
      <c r="L70" s="510"/>
      <c r="M70" s="510"/>
      <c r="N70" s="510"/>
      <c r="O70" s="510"/>
      <c r="P70" s="510"/>
      <c r="Q70" s="510"/>
      <c r="R70" s="510"/>
      <c r="S70" s="510"/>
      <c r="T70" s="510"/>
      <c r="U70" s="510"/>
      <c r="V70" s="510"/>
      <c r="W70" s="510"/>
      <c r="X70" s="510"/>
      <c r="Y70" s="510"/>
      <c r="Z70" s="510"/>
      <c r="AA70" s="510"/>
      <c r="AB70" s="510"/>
      <c r="AC70" s="510"/>
      <c r="AD70" s="510"/>
      <c r="AE70" s="510"/>
      <c r="AF70" s="510"/>
      <c r="AG70" s="510"/>
      <c r="AH70" s="510"/>
      <c r="AI70" s="510"/>
      <c r="AJ70" s="510"/>
      <c r="AK70" s="511"/>
      <c r="AL70" s="2"/>
      <c r="AM70" s="2"/>
      <c r="AN70" s="2"/>
      <c r="AP70" s="239"/>
      <c r="AQ70" s="2"/>
      <c r="AR70" s="2"/>
      <c r="AS70" s="2"/>
      <c r="AT70" s="2"/>
      <c r="AU70" s="2"/>
    </row>
    <row r="71" spans="2:47" s="217" customFormat="1" ht="18.899999999999999" customHeight="1" x14ac:dyDescent="0.45">
      <c r="B71" s="406"/>
      <c r="C71" s="410"/>
      <c r="D71" s="410"/>
      <c r="E71" s="411"/>
      <c r="F71" s="512" t="s">
        <v>72</v>
      </c>
      <c r="G71" s="515" t="s">
        <v>73</v>
      </c>
      <c r="H71" s="516"/>
      <c r="I71" s="465" t="s">
        <v>74</v>
      </c>
      <c r="J71" s="466"/>
      <c r="K71" s="252" t="s">
        <v>11</v>
      </c>
      <c r="L71" s="521" t="s">
        <v>75</v>
      </c>
      <c r="M71" s="521"/>
      <c r="N71" s="521"/>
      <c r="O71" s="521"/>
      <c r="P71" s="521"/>
      <c r="Q71" s="521"/>
      <c r="R71" s="253" t="s">
        <v>76</v>
      </c>
      <c r="S71" s="529" t="s">
        <v>77</v>
      </c>
      <c r="T71" s="529"/>
      <c r="U71" s="529"/>
      <c r="V71" s="529"/>
      <c r="W71" s="529"/>
      <c r="X71" s="529"/>
      <c r="Y71" s="529"/>
      <c r="Z71" s="529"/>
      <c r="AA71" s="529"/>
      <c r="AB71" s="529"/>
      <c r="AC71" s="529"/>
      <c r="AD71" s="529"/>
      <c r="AE71" s="529"/>
      <c r="AF71" s="529"/>
      <c r="AG71" s="529"/>
      <c r="AH71" s="529"/>
      <c r="AI71" s="529"/>
      <c r="AJ71" s="529"/>
      <c r="AK71" s="530"/>
      <c r="AL71" s="2"/>
      <c r="AM71" s="2"/>
      <c r="AN71" s="2" t="s">
        <v>14</v>
      </c>
      <c r="AO71" s="2" t="str">
        <f>IF(AND($K$73="□",$K$72="□"),"■","")</f>
        <v>■</v>
      </c>
      <c r="AP71" s="2"/>
      <c r="AQ71" s="2"/>
      <c r="AR71" s="2"/>
    </row>
    <row r="72" spans="2:47" s="217" customFormat="1" ht="18.899999999999999" customHeight="1" x14ac:dyDescent="0.45">
      <c r="B72" s="406"/>
      <c r="C72" s="410"/>
      <c r="D72" s="410"/>
      <c r="E72" s="411"/>
      <c r="F72" s="513"/>
      <c r="G72" s="517"/>
      <c r="H72" s="518"/>
      <c r="I72" s="467"/>
      <c r="J72" s="468"/>
      <c r="K72" s="254" t="s">
        <v>11</v>
      </c>
      <c r="L72" s="442" t="s">
        <v>78</v>
      </c>
      <c r="M72" s="442"/>
      <c r="N72" s="442"/>
      <c r="O72" s="442"/>
      <c r="P72" s="442"/>
      <c r="Q72" s="442"/>
      <c r="R72" s="255" t="s">
        <v>79</v>
      </c>
      <c r="S72" s="442" t="s">
        <v>80</v>
      </c>
      <c r="T72" s="442"/>
      <c r="U72" s="442"/>
      <c r="V72" s="442"/>
      <c r="W72" s="256" t="s">
        <v>81</v>
      </c>
      <c r="X72" s="531"/>
      <c r="Y72" s="531"/>
      <c r="Z72" s="531"/>
      <c r="AA72" s="531"/>
      <c r="AB72" s="531"/>
      <c r="AC72" s="531"/>
      <c r="AD72" s="531"/>
      <c r="AE72" s="257" t="s">
        <v>82</v>
      </c>
      <c r="AF72" s="258" t="s">
        <v>79</v>
      </c>
      <c r="AG72" s="532" t="s">
        <v>83</v>
      </c>
      <c r="AH72" s="532"/>
      <c r="AI72" s="532"/>
      <c r="AJ72" s="532"/>
      <c r="AK72" s="533"/>
      <c r="AL72" s="2"/>
      <c r="AN72" s="2" t="s">
        <v>14</v>
      </c>
      <c r="AO72" s="2" t="str">
        <f>IF(AND($K$73="□",$K$71="□"),"■","")</f>
        <v>■</v>
      </c>
      <c r="AS72" s="2"/>
      <c r="AT72" s="2"/>
      <c r="AU72" s="2"/>
    </row>
    <row r="73" spans="2:47" s="217" customFormat="1" ht="18.899999999999999" customHeight="1" x14ac:dyDescent="0.45">
      <c r="B73" s="406"/>
      <c r="C73" s="410"/>
      <c r="D73" s="410"/>
      <c r="E73" s="411"/>
      <c r="F73" s="513"/>
      <c r="G73" s="517"/>
      <c r="H73" s="518"/>
      <c r="I73" s="467"/>
      <c r="J73" s="468"/>
      <c r="K73" s="254" t="s">
        <v>11</v>
      </c>
      <c r="L73" s="442" t="s">
        <v>84</v>
      </c>
      <c r="M73" s="442"/>
      <c r="N73" s="442"/>
      <c r="O73" s="442"/>
      <c r="P73" s="442"/>
      <c r="Q73" s="442"/>
      <c r="R73" s="255" t="s">
        <v>85</v>
      </c>
      <c r="S73" s="529" t="s">
        <v>86</v>
      </c>
      <c r="T73" s="529"/>
      <c r="U73" s="529"/>
      <c r="V73" s="529"/>
      <c r="W73" s="529"/>
      <c r="X73" s="529"/>
      <c r="Y73" s="529"/>
      <c r="Z73" s="529"/>
      <c r="AA73" s="529"/>
      <c r="AB73" s="529"/>
      <c r="AC73" s="529"/>
      <c r="AD73" s="529"/>
      <c r="AE73" s="529"/>
      <c r="AF73" s="529"/>
      <c r="AG73" s="529"/>
      <c r="AH73" s="529"/>
      <c r="AI73" s="529"/>
      <c r="AJ73" s="529"/>
      <c r="AK73" s="530"/>
      <c r="AL73" s="2"/>
      <c r="AN73" s="2" t="s">
        <v>14</v>
      </c>
      <c r="AO73" s="2" t="str">
        <f>IF(AND($K$72="□",$K$71="□"),"■","")</f>
        <v>■</v>
      </c>
      <c r="AS73" s="2"/>
      <c r="AT73" s="2"/>
      <c r="AU73" s="2"/>
    </row>
    <row r="74" spans="2:47" s="217" customFormat="1" ht="18.899999999999999" customHeight="1" x14ac:dyDescent="0.45">
      <c r="B74" s="406"/>
      <c r="C74" s="410"/>
      <c r="D74" s="410"/>
      <c r="E74" s="411"/>
      <c r="F74" s="513"/>
      <c r="G74" s="517"/>
      <c r="H74" s="518"/>
      <c r="I74" s="469"/>
      <c r="J74" s="470"/>
      <c r="K74" s="259"/>
      <c r="L74" s="260"/>
      <c r="M74" s="260"/>
      <c r="N74" s="260"/>
      <c r="O74" s="260"/>
      <c r="P74" s="260"/>
      <c r="Q74" s="260"/>
      <c r="R74" s="255"/>
      <c r="S74" s="260" t="s">
        <v>87</v>
      </c>
      <c r="T74" s="522"/>
      <c r="U74" s="522"/>
      <c r="V74" s="522"/>
      <c r="W74" s="522"/>
      <c r="X74" s="522"/>
      <c r="Y74" s="522"/>
      <c r="Z74" s="522"/>
      <c r="AA74" s="522"/>
      <c r="AB74" s="522"/>
      <c r="AC74" s="522"/>
      <c r="AD74" s="522"/>
      <c r="AE74" s="522"/>
      <c r="AF74" s="522"/>
      <c r="AG74" s="522"/>
      <c r="AH74" s="522"/>
      <c r="AI74" s="522"/>
      <c r="AJ74" s="522"/>
      <c r="AK74" s="261" t="s">
        <v>88</v>
      </c>
      <c r="AL74" s="2"/>
      <c r="AN74" s="2"/>
      <c r="AO74" s="2"/>
      <c r="AS74" s="2"/>
      <c r="AT74" s="2"/>
      <c r="AU74" s="2"/>
    </row>
    <row r="75" spans="2:47" s="217" customFormat="1" ht="18.899999999999999" customHeight="1" x14ac:dyDescent="0.45">
      <c r="B75" s="406"/>
      <c r="C75" s="410"/>
      <c r="D75" s="410"/>
      <c r="E75" s="411"/>
      <c r="F75" s="513"/>
      <c r="G75" s="517"/>
      <c r="H75" s="518"/>
      <c r="I75" s="465" t="s">
        <v>437</v>
      </c>
      <c r="J75" s="466"/>
      <c r="K75" s="262" t="s">
        <v>11</v>
      </c>
      <c r="L75" s="523" t="s">
        <v>438</v>
      </c>
      <c r="M75" s="523"/>
      <c r="N75" s="523"/>
      <c r="O75" s="523"/>
      <c r="P75" s="523"/>
      <c r="Q75" s="523"/>
      <c r="R75" s="523"/>
      <c r="S75" s="523"/>
      <c r="T75" s="263"/>
      <c r="U75" s="263"/>
      <c r="V75" s="263"/>
      <c r="W75" s="263"/>
      <c r="X75" s="263"/>
      <c r="Y75" s="263"/>
      <c r="Z75" s="263"/>
      <c r="AA75" s="263"/>
      <c r="AB75" s="263"/>
      <c r="AC75" s="263"/>
      <c r="AD75" s="263"/>
      <c r="AE75" s="263"/>
      <c r="AF75" s="263"/>
      <c r="AG75" s="263"/>
      <c r="AH75" s="263"/>
      <c r="AI75" s="263"/>
      <c r="AJ75" s="263"/>
      <c r="AK75" s="264"/>
      <c r="AL75" s="2"/>
      <c r="AM75" s="2"/>
      <c r="AN75" s="2" t="s">
        <v>11</v>
      </c>
      <c r="AO75" s="2" t="str">
        <f>IF(AND($K$76="□",$K$77="□"),"■","")</f>
        <v>■</v>
      </c>
      <c r="AQ75" s="2"/>
      <c r="AR75" s="2"/>
      <c r="AS75" s="2"/>
      <c r="AT75" s="2"/>
      <c r="AU75" s="2"/>
    </row>
    <row r="76" spans="2:47" s="217" customFormat="1" ht="18.899999999999999" customHeight="1" x14ac:dyDescent="0.45">
      <c r="B76" s="406"/>
      <c r="C76" s="410"/>
      <c r="D76" s="410"/>
      <c r="E76" s="411"/>
      <c r="F76" s="513"/>
      <c r="G76" s="517"/>
      <c r="H76" s="518"/>
      <c r="I76" s="467"/>
      <c r="J76" s="468"/>
      <c r="K76" s="254" t="s">
        <v>11</v>
      </c>
      <c r="L76" s="524" t="s">
        <v>439</v>
      </c>
      <c r="M76" s="524"/>
      <c r="N76" s="524"/>
      <c r="O76" s="524"/>
      <c r="P76" s="524"/>
      <c r="Q76" s="524"/>
      <c r="R76" s="524"/>
      <c r="S76" s="524"/>
      <c r="T76" s="525" t="s">
        <v>440</v>
      </c>
      <c r="U76" s="525"/>
      <c r="V76" s="525"/>
      <c r="W76" s="525"/>
      <c r="X76" s="525"/>
      <c r="Y76" s="525"/>
      <c r="Z76" s="525"/>
      <c r="AA76" s="525"/>
      <c r="AB76" s="525"/>
      <c r="AC76" s="525"/>
      <c r="AD76" s="525"/>
      <c r="AE76" s="525"/>
      <c r="AF76" s="525"/>
      <c r="AG76" s="525"/>
      <c r="AH76" s="525"/>
      <c r="AI76" s="525"/>
      <c r="AJ76" s="525"/>
      <c r="AK76" s="526"/>
      <c r="AL76" s="2"/>
      <c r="AM76" s="2"/>
      <c r="AN76" s="2" t="s">
        <v>11</v>
      </c>
      <c r="AO76" s="2" t="str">
        <f>IF(AND($K$75="□",$K$77="□"),"■","")</f>
        <v>■</v>
      </c>
      <c r="AQ76" s="2"/>
      <c r="AR76" s="2"/>
      <c r="AS76" s="2"/>
      <c r="AT76" s="2"/>
      <c r="AU76" s="2"/>
    </row>
    <row r="77" spans="2:47" s="217" customFormat="1" ht="18.899999999999999" customHeight="1" x14ac:dyDescent="0.45">
      <c r="B77" s="406"/>
      <c r="C77" s="410"/>
      <c r="D77" s="410"/>
      <c r="E77" s="411"/>
      <c r="F77" s="514"/>
      <c r="G77" s="519"/>
      <c r="H77" s="520"/>
      <c r="I77" s="469"/>
      <c r="J77" s="470"/>
      <c r="K77" s="265" t="s">
        <v>11</v>
      </c>
      <c r="L77" s="458" t="s">
        <v>441</v>
      </c>
      <c r="M77" s="458"/>
      <c r="N77" s="458"/>
      <c r="O77" s="458"/>
      <c r="P77" s="458"/>
      <c r="Q77" s="458"/>
      <c r="R77" s="458"/>
      <c r="S77" s="458"/>
      <c r="T77" s="527" t="s">
        <v>440</v>
      </c>
      <c r="U77" s="527"/>
      <c r="V77" s="527"/>
      <c r="W77" s="527"/>
      <c r="X77" s="527"/>
      <c r="Y77" s="527"/>
      <c r="Z77" s="527"/>
      <c r="AA77" s="527"/>
      <c r="AB77" s="527"/>
      <c r="AC77" s="527"/>
      <c r="AD77" s="527"/>
      <c r="AE77" s="527"/>
      <c r="AF77" s="527"/>
      <c r="AG77" s="527"/>
      <c r="AH77" s="527"/>
      <c r="AI77" s="527"/>
      <c r="AJ77" s="527"/>
      <c r="AK77" s="528"/>
      <c r="AL77" s="2"/>
      <c r="AM77" s="2"/>
      <c r="AN77" s="2" t="s">
        <v>11</v>
      </c>
      <c r="AO77" s="2" t="str">
        <f>IF(AND($K$75="□",$K$76="□"),"■","")</f>
        <v>■</v>
      </c>
      <c r="AQ77" s="2"/>
      <c r="AR77" s="2"/>
      <c r="AS77" s="2"/>
      <c r="AT77" s="2"/>
      <c r="AU77" s="2"/>
    </row>
    <row r="78" spans="2:47" s="217" customFormat="1" ht="18.600000000000001" customHeight="1" x14ac:dyDescent="0.45">
      <c r="B78" s="406"/>
      <c r="C78" s="410"/>
      <c r="D78" s="410"/>
      <c r="E78" s="411"/>
      <c r="F78" s="534" t="s">
        <v>89</v>
      </c>
      <c r="G78" s="459" t="s">
        <v>90</v>
      </c>
      <c r="H78" s="460"/>
      <c r="I78" s="465" t="s">
        <v>91</v>
      </c>
      <c r="J78" s="466"/>
      <c r="K78" s="262" t="s">
        <v>11</v>
      </c>
      <c r="L78" s="471" t="s">
        <v>92</v>
      </c>
      <c r="M78" s="471"/>
      <c r="N78" s="472"/>
      <c r="O78" s="266" t="s">
        <v>11</v>
      </c>
      <c r="P78" s="457" t="s">
        <v>93</v>
      </c>
      <c r="Q78" s="473"/>
      <c r="R78" s="473"/>
      <c r="S78" s="473"/>
      <c r="T78" s="473"/>
      <c r="U78" s="473"/>
      <c r="V78" s="473"/>
      <c r="W78" s="267" t="s">
        <v>94</v>
      </c>
      <c r="X78" s="474" t="s">
        <v>95</v>
      </c>
      <c r="Y78" s="474"/>
      <c r="Z78" s="474"/>
      <c r="AA78" s="474"/>
      <c r="AB78" s="474"/>
      <c r="AC78" s="474"/>
      <c r="AD78" s="474"/>
      <c r="AE78" s="399"/>
      <c r="AF78" s="399"/>
      <c r="AG78" s="399"/>
      <c r="AH78" s="399"/>
      <c r="AI78" s="399"/>
      <c r="AJ78" s="399"/>
      <c r="AK78" s="268" t="s">
        <v>96</v>
      </c>
      <c r="AL78" s="2"/>
      <c r="AM78" s="2"/>
      <c r="AN78" s="2" t="s">
        <v>14</v>
      </c>
      <c r="AO78" s="2" t="str">
        <f>IF(AND($K$82="□"),"■","")</f>
        <v>■</v>
      </c>
      <c r="AP78" s="2"/>
      <c r="AS78" s="2"/>
      <c r="AT78" s="2"/>
      <c r="AU78" s="2"/>
    </row>
    <row r="79" spans="2:47" s="217" customFormat="1" ht="18.899999999999999" customHeight="1" x14ac:dyDescent="0.45">
      <c r="B79" s="406"/>
      <c r="C79" s="410"/>
      <c r="D79" s="410"/>
      <c r="E79" s="411"/>
      <c r="F79" s="535"/>
      <c r="G79" s="461"/>
      <c r="H79" s="462"/>
      <c r="I79" s="467"/>
      <c r="J79" s="468"/>
      <c r="K79" s="481"/>
      <c r="L79" s="482"/>
      <c r="M79" s="482"/>
      <c r="N79" s="483"/>
      <c r="O79" s="269" t="s">
        <v>11</v>
      </c>
      <c r="P79" s="488" t="s">
        <v>97</v>
      </c>
      <c r="Q79" s="488"/>
      <c r="R79" s="488"/>
      <c r="S79" s="488"/>
      <c r="T79" s="489" t="s">
        <v>98</v>
      </c>
      <c r="U79" s="490"/>
      <c r="V79" s="490"/>
      <c r="W79" s="490"/>
      <c r="X79" s="490"/>
      <c r="Y79" s="490"/>
      <c r="Z79" s="490"/>
      <c r="AA79" s="490"/>
      <c r="AB79" s="490"/>
      <c r="AC79" s="490"/>
      <c r="AD79" s="490"/>
      <c r="AE79" s="490"/>
      <c r="AF79" s="490"/>
      <c r="AG79" s="490"/>
      <c r="AH79" s="490"/>
      <c r="AI79" s="490"/>
      <c r="AJ79" s="490"/>
      <c r="AK79" s="491"/>
      <c r="AL79" s="2"/>
      <c r="AN79" s="2" t="s">
        <v>14</v>
      </c>
      <c r="AO79" s="2" t="str">
        <f>IF(AND($K$82="□",$O$79="□"),"■","")</f>
        <v>■</v>
      </c>
      <c r="AP79" s="2"/>
      <c r="AQ79" s="2"/>
      <c r="AR79" s="2"/>
      <c r="AS79" s="2"/>
      <c r="AT79" s="2"/>
      <c r="AU79" s="2"/>
    </row>
    <row r="80" spans="2:47" s="217" customFormat="1" ht="18.899999999999999" customHeight="1" x14ac:dyDescent="0.45">
      <c r="B80" s="406"/>
      <c r="C80" s="410"/>
      <c r="D80" s="410"/>
      <c r="E80" s="411"/>
      <c r="F80" s="535"/>
      <c r="G80" s="461"/>
      <c r="H80" s="462"/>
      <c r="I80" s="467"/>
      <c r="J80" s="468"/>
      <c r="K80" s="484"/>
      <c r="L80" s="482"/>
      <c r="M80" s="482"/>
      <c r="N80" s="483"/>
      <c r="O80" s="492"/>
      <c r="P80" s="482"/>
      <c r="Q80" s="482"/>
      <c r="R80" s="482"/>
      <c r="S80" s="482"/>
      <c r="T80" s="494" t="s">
        <v>99</v>
      </c>
      <c r="U80" s="495"/>
      <c r="V80" s="495"/>
      <c r="W80" s="495"/>
      <c r="X80" s="495"/>
      <c r="Y80" s="495"/>
      <c r="Z80" s="495"/>
      <c r="AA80" s="495"/>
      <c r="AB80" s="495"/>
      <c r="AC80" s="495"/>
      <c r="AD80" s="495"/>
      <c r="AE80" s="495"/>
      <c r="AF80" s="495"/>
      <c r="AG80" s="495"/>
      <c r="AH80" s="495"/>
      <c r="AI80" s="495"/>
      <c r="AJ80" s="495"/>
      <c r="AK80" s="496"/>
      <c r="AL80" s="2"/>
      <c r="AM80" s="2"/>
      <c r="AN80" s="2" t="s">
        <v>11</v>
      </c>
      <c r="AO80" s="2" t="str">
        <f>IF(AND($K$82="□",$O$78="□"),"■","")</f>
        <v>■</v>
      </c>
      <c r="AQ80" s="2"/>
      <c r="AR80" s="2"/>
      <c r="AS80" s="2"/>
      <c r="AT80" s="2"/>
      <c r="AU80" s="2"/>
    </row>
    <row r="81" spans="2:77" s="217" customFormat="1" ht="18.899999999999999" customHeight="1" x14ac:dyDescent="0.45">
      <c r="B81" s="406"/>
      <c r="C81" s="410"/>
      <c r="D81" s="410"/>
      <c r="E81" s="411"/>
      <c r="F81" s="535"/>
      <c r="G81" s="461"/>
      <c r="H81" s="462"/>
      <c r="I81" s="467"/>
      <c r="J81" s="468"/>
      <c r="K81" s="485"/>
      <c r="L81" s="486"/>
      <c r="M81" s="486"/>
      <c r="N81" s="487"/>
      <c r="O81" s="493"/>
      <c r="P81" s="486"/>
      <c r="Q81" s="486"/>
      <c r="R81" s="486"/>
      <c r="S81" s="486"/>
      <c r="T81" s="497" t="s">
        <v>100</v>
      </c>
      <c r="U81" s="498"/>
      <c r="V81" s="498"/>
      <c r="W81" s="498"/>
      <c r="X81" s="498"/>
      <c r="Y81" s="498"/>
      <c r="Z81" s="498"/>
      <c r="AA81" s="498"/>
      <c r="AB81" s="498"/>
      <c r="AC81" s="498"/>
      <c r="AD81" s="498"/>
      <c r="AE81" s="498"/>
      <c r="AF81" s="498"/>
      <c r="AG81" s="498"/>
      <c r="AH81" s="498"/>
      <c r="AI81" s="498"/>
      <c r="AJ81" s="498"/>
      <c r="AK81" s="499"/>
      <c r="AL81" s="2"/>
      <c r="AM81" s="2"/>
      <c r="AN81" s="2"/>
      <c r="AO81" s="2"/>
      <c r="AQ81" s="2"/>
      <c r="AR81" s="2"/>
      <c r="AS81" s="2"/>
      <c r="AT81" s="2"/>
      <c r="AU81" s="2"/>
    </row>
    <row r="82" spans="2:77" s="217" customFormat="1" ht="18.899999999999999" customHeight="1" x14ac:dyDescent="0.45">
      <c r="B82" s="406"/>
      <c r="C82" s="410"/>
      <c r="D82" s="410"/>
      <c r="E82" s="411"/>
      <c r="F82" s="536"/>
      <c r="G82" s="463"/>
      <c r="H82" s="464"/>
      <c r="I82" s="469"/>
      <c r="J82" s="470"/>
      <c r="K82" s="270" t="s">
        <v>11</v>
      </c>
      <c r="L82" s="475" t="s">
        <v>101</v>
      </c>
      <c r="M82" s="475"/>
      <c r="N82" s="475"/>
      <c r="O82" s="476" t="s">
        <v>102</v>
      </c>
      <c r="P82" s="477"/>
      <c r="Q82" s="477"/>
      <c r="R82" s="477"/>
      <c r="S82" s="477"/>
      <c r="T82" s="477"/>
      <c r="U82" s="477"/>
      <c r="V82" s="477"/>
      <c r="W82" s="477"/>
      <c r="X82" s="477"/>
      <c r="Y82" s="477"/>
      <c r="Z82" s="477"/>
      <c r="AA82" s="477"/>
      <c r="AB82" s="477"/>
      <c r="AC82" s="477"/>
      <c r="AD82" s="477"/>
      <c r="AE82" s="477"/>
      <c r="AF82" s="477"/>
      <c r="AG82" s="477"/>
      <c r="AH82" s="477"/>
      <c r="AI82" s="477"/>
      <c r="AJ82" s="477"/>
      <c r="AK82" s="478"/>
      <c r="AL82" s="2"/>
      <c r="AM82" s="2"/>
      <c r="AN82" s="2" t="s">
        <v>14</v>
      </c>
      <c r="AO82" s="2" t="str">
        <f>IF(AND($K$78="□"),"■","")</f>
        <v>■</v>
      </c>
      <c r="AQ82" s="2"/>
      <c r="AR82" s="2"/>
      <c r="AS82" s="2"/>
      <c r="AT82" s="2"/>
      <c r="AU82" s="2"/>
    </row>
    <row r="83" spans="2:77" s="217" customFormat="1" ht="18.899999999999999" customHeight="1" x14ac:dyDescent="0.45">
      <c r="B83" s="406"/>
      <c r="C83" s="410"/>
      <c r="D83" s="410"/>
      <c r="E83" s="411"/>
      <c r="F83" s="436" t="s">
        <v>103</v>
      </c>
      <c r="G83" s="437" t="s">
        <v>104</v>
      </c>
      <c r="H83" s="438"/>
      <c r="I83" s="439" t="s">
        <v>105</v>
      </c>
      <c r="J83" s="440"/>
      <c r="K83" s="254" t="s">
        <v>11</v>
      </c>
      <c r="L83" s="442" t="s">
        <v>106</v>
      </c>
      <c r="M83" s="442"/>
      <c r="N83" s="442"/>
      <c r="O83" s="442"/>
      <c r="U83" s="271"/>
      <c r="V83" s="260"/>
      <c r="W83" s="260"/>
      <c r="X83" s="260"/>
      <c r="Y83" s="260"/>
      <c r="Z83" s="260"/>
      <c r="AA83" s="260"/>
      <c r="AB83" s="271"/>
      <c r="AC83" s="260"/>
      <c r="AD83" s="260"/>
      <c r="AE83" s="260"/>
      <c r="AF83" s="260"/>
      <c r="AG83" s="260"/>
      <c r="AH83" s="260"/>
      <c r="AI83" s="260"/>
      <c r="AJ83" s="260"/>
      <c r="AK83" s="272"/>
      <c r="AL83" s="2"/>
      <c r="AM83" s="2"/>
      <c r="AN83" s="2" t="s">
        <v>14</v>
      </c>
      <c r="AO83" s="2" t="str">
        <f>IF($K$84="□","■","")</f>
        <v>■</v>
      </c>
      <c r="AP83" s="2"/>
      <c r="AS83" s="2"/>
      <c r="AT83" s="2"/>
      <c r="AU83" s="2"/>
    </row>
    <row r="84" spans="2:77" s="217" customFormat="1" ht="18.899999999999999" customHeight="1" x14ac:dyDescent="0.45">
      <c r="B84" s="406"/>
      <c r="C84" s="410"/>
      <c r="D84" s="410"/>
      <c r="E84" s="411"/>
      <c r="F84" s="436"/>
      <c r="G84" s="437"/>
      <c r="H84" s="438"/>
      <c r="I84" s="441"/>
      <c r="J84" s="365"/>
      <c r="K84" s="265" t="s">
        <v>11</v>
      </c>
      <c r="L84" s="443" t="s">
        <v>107</v>
      </c>
      <c r="M84" s="443"/>
      <c r="N84" s="443"/>
      <c r="O84" s="443"/>
      <c r="P84" s="273"/>
      <c r="Q84" s="274"/>
      <c r="R84" s="274"/>
      <c r="S84" s="274"/>
      <c r="T84" s="274"/>
      <c r="U84" s="275"/>
      <c r="V84" s="274"/>
      <c r="W84" s="274"/>
      <c r="X84" s="274"/>
      <c r="Y84" s="274"/>
      <c r="Z84" s="274"/>
      <c r="AA84" s="274"/>
      <c r="AB84" s="275"/>
      <c r="AC84" s="274"/>
      <c r="AD84" s="274"/>
      <c r="AE84" s="274"/>
      <c r="AF84" s="274"/>
      <c r="AG84" s="274"/>
      <c r="AH84" s="274"/>
      <c r="AI84" s="274"/>
      <c r="AJ84" s="274"/>
      <c r="AK84" s="276"/>
      <c r="AL84" s="2"/>
      <c r="AM84" s="2"/>
      <c r="AN84" s="2" t="s">
        <v>14</v>
      </c>
      <c r="AO84" s="2" t="str">
        <f>IF($K$83="□","■","")</f>
        <v>■</v>
      </c>
      <c r="AP84" s="2"/>
      <c r="AQ84" s="2"/>
      <c r="AR84" s="2"/>
      <c r="AS84" s="2"/>
      <c r="AT84" s="2"/>
      <c r="AU84" s="2"/>
    </row>
    <row r="85" spans="2:77" s="217" customFormat="1" ht="18" customHeight="1" x14ac:dyDescent="0.45">
      <c r="B85" s="406"/>
      <c r="C85" s="410"/>
      <c r="D85" s="410"/>
      <c r="E85" s="411"/>
      <c r="F85" s="436"/>
      <c r="G85" s="437"/>
      <c r="H85" s="438"/>
      <c r="I85" s="394" t="s">
        <v>22</v>
      </c>
      <c r="J85" s="361"/>
      <c r="K85" s="277" t="s">
        <v>23</v>
      </c>
      <c r="L85" s="444"/>
      <c r="M85" s="444"/>
      <c r="N85" s="278" t="s">
        <v>108</v>
      </c>
      <c r="O85" s="444"/>
      <c r="P85" s="444"/>
      <c r="Q85" s="279"/>
      <c r="R85" s="280"/>
      <c r="S85" s="281"/>
      <c r="T85" s="281"/>
      <c r="U85" s="281"/>
      <c r="V85" s="281"/>
      <c r="W85" s="281"/>
      <c r="X85" s="281"/>
      <c r="Y85" s="281"/>
      <c r="Z85" s="281"/>
      <c r="AA85" s="281"/>
      <c r="AB85" s="281"/>
      <c r="AC85" s="281"/>
      <c r="AD85" s="281"/>
      <c r="AE85" s="281"/>
      <c r="AF85" s="281"/>
      <c r="AG85" s="281"/>
      <c r="AH85" s="281"/>
      <c r="AI85" s="281"/>
      <c r="AJ85" s="281"/>
      <c r="AK85" s="282"/>
      <c r="AL85" s="283"/>
      <c r="AP85" s="2"/>
      <c r="AR85" s="2"/>
      <c r="AS85" s="2"/>
      <c r="AT85" s="2"/>
      <c r="AU85" s="2"/>
    </row>
    <row r="86" spans="2:77" s="217" customFormat="1" ht="24.9" customHeight="1" x14ac:dyDescent="0.45">
      <c r="B86" s="406"/>
      <c r="C86" s="410"/>
      <c r="D86" s="410"/>
      <c r="E86" s="411"/>
      <c r="F86" s="436"/>
      <c r="G86" s="437"/>
      <c r="H86" s="438"/>
      <c r="I86" s="439"/>
      <c r="J86" s="440"/>
      <c r="K86" s="500"/>
      <c r="L86" s="501"/>
      <c r="M86" s="501"/>
      <c r="N86" s="501"/>
      <c r="O86" s="501"/>
      <c r="P86" s="501"/>
      <c r="Q86" s="501"/>
      <c r="R86" s="501"/>
      <c r="S86" s="501"/>
      <c r="T86" s="501"/>
      <c r="U86" s="501"/>
      <c r="V86" s="501"/>
      <c r="W86" s="501"/>
      <c r="X86" s="501"/>
      <c r="Y86" s="501"/>
      <c r="Z86" s="501"/>
      <c r="AA86" s="501"/>
      <c r="AB86" s="501"/>
      <c r="AC86" s="501"/>
      <c r="AD86" s="501"/>
      <c r="AE86" s="501"/>
      <c r="AF86" s="501"/>
      <c r="AG86" s="501"/>
      <c r="AH86" s="501"/>
      <c r="AI86" s="501"/>
      <c r="AJ86" s="501"/>
      <c r="AK86" s="502"/>
      <c r="AL86" s="284"/>
      <c r="AQ86" s="2"/>
      <c r="AR86" s="2"/>
      <c r="AS86" s="2"/>
      <c r="BY86" s="2"/>
    </row>
    <row r="87" spans="2:77" s="217" customFormat="1" ht="24.9" customHeight="1" x14ac:dyDescent="0.45">
      <c r="B87" s="406"/>
      <c r="C87" s="410"/>
      <c r="D87" s="410"/>
      <c r="E87" s="411"/>
      <c r="F87" s="436"/>
      <c r="G87" s="437"/>
      <c r="H87" s="438"/>
      <c r="I87" s="441"/>
      <c r="J87" s="365"/>
      <c r="K87" s="503"/>
      <c r="L87" s="503"/>
      <c r="M87" s="503"/>
      <c r="N87" s="503"/>
      <c r="O87" s="503"/>
      <c r="P87" s="503"/>
      <c r="Q87" s="503"/>
      <c r="R87" s="503"/>
      <c r="S87" s="503"/>
      <c r="T87" s="503"/>
      <c r="U87" s="503"/>
      <c r="V87" s="503"/>
      <c r="W87" s="503"/>
      <c r="X87" s="503"/>
      <c r="Y87" s="503"/>
      <c r="Z87" s="503"/>
      <c r="AA87" s="503"/>
      <c r="AB87" s="503"/>
      <c r="AC87" s="503"/>
      <c r="AD87" s="503"/>
      <c r="AE87" s="503"/>
      <c r="AF87" s="503"/>
      <c r="AG87" s="503"/>
      <c r="AH87" s="503"/>
      <c r="AI87" s="503"/>
      <c r="AJ87" s="503"/>
      <c r="AK87" s="504"/>
      <c r="AL87" s="284"/>
      <c r="AQ87" s="2"/>
      <c r="AR87" s="2"/>
      <c r="AS87" s="2"/>
      <c r="BY87" s="2"/>
    </row>
    <row r="88" spans="2:77" s="217" customFormat="1" ht="15" customHeight="1" x14ac:dyDescent="0.45">
      <c r="B88" s="406"/>
      <c r="C88" s="410"/>
      <c r="D88" s="410"/>
      <c r="E88" s="411"/>
      <c r="F88" s="436"/>
      <c r="G88" s="437"/>
      <c r="H88" s="438"/>
      <c r="I88" s="394" t="s">
        <v>25</v>
      </c>
      <c r="J88" s="361"/>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6"/>
      <c r="AK88" s="447"/>
      <c r="AL88" s="284"/>
      <c r="AM88" s="2"/>
      <c r="BY88" s="2"/>
    </row>
    <row r="89" spans="2:77" s="217" customFormat="1" ht="30" customHeight="1" x14ac:dyDescent="0.45">
      <c r="B89" s="406"/>
      <c r="C89" s="410"/>
      <c r="D89" s="410"/>
      <c r="E89" s="411"/>
      <c r="F89" s="436"/>
      <c r="G89" s="437"/>
      <c r="H89" s="438"/>
      <c r="I89" s="441" t="s">
        <v>27</v>
      </c>
      <c r="J89" s="365"/>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9"/>
      <c r="AL89" s="285"/>
      <c r="AM89" s="2"/>
      <c r="AO89" s="2"/>
      <c r="AP89" s="2"/>
      <c r="AQ89" s="2"/>
      <c r="AR89" s="2"/>
      <c r="AS89" s="2"/>
      <c r="AT89" s="2"/>
      <c r="AU89" s="2"/>
    </row>
    <row r="90" spans="2:77" s="3" customFormat="1" ht="15" customHeight="1" x14ac:dyDescent="0.45">
      <c r="B90" s="406"/>
      <c r="C90" s="410"/>
      <c r="D90" s="410"/>
      <c r="E90" s="411"/>
      <c r="F90" s="436"/>
      <c r="G90" s="437"/>
      <c r="H90" s="438"/>
      <c r="I90" s="394" t="s">
        <v>25</v>
      </c>
      <c r="J90" s="361"/>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7"/>
      <c r="AL90" s="285"/>
      <c r="AM90" s="2"/>
      <c r="AO90" s="2"/>
      <c r="AP90" s="2"/>
      <c r="AQ90" s="2"/>
      <c r="AR90" s="2"/>
      <c r="AS90" s="2"/>
      <c r="AT90" s="2"/>
      <c r="AU90" s="2"/>
    </row>
    <row r="91" spans="2:77" s="217" customFormat="1" ht="30" customHeight="1" x14ac:dyDescent="0.45">
      <c r="B91" s="406"/>
      <c r="C91" s="410"/>
      <c r="D91" s="410"/>
      <c r="E91" s="411"/>
      <c r="F91" s="436"/>
      <c r="G91" s="437"/>
      <c r="H91" s="438"/>
      <c r="I91" s="441" t="s">
        <v>28</v>
      </c>
      <c r="J91" s="365"/>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448"/>
      <c r="AK91" s="449"/>
      <c r="AL91" s="285"/>
      <c r="AM91" s="2"/>
      <c r="AN91" s="2"/>
      <c r="AO91" s="2"/>
      <c r="AP91" s="2"/>
      <c r="AQ91" s="2"/>
      <c r="AR91" s="2"/>
      <c r="AS91" s="2"/>
      <c r="AT91" s="2"/>
      <c r="AU91" s="2"/>
    </row>
    <row r="92" spans="2:77" s="217" customFormat="1" ht="24.9" customHeight="1" x14ac:dyDescent="0.45">
      <c r="B92" s="406"/>
      <c r="C92" s="410"/>
      <c r="D92" s="410"/>
      <c r="E92" s="411"/>
      <c r="F92" s="436"/>
      <c r="G92" s="437"/>
      <c r="H92" s="438"/>
      <c r="I92" s="480" t="s">
        <v>29</v>
      </c>
      <c r="J92" s="387"/>
      <c r="K92" s="392"/>
      <c r="L92" s="393"/>
      <c r="M92" s="393"/>
      <c r="N92" s="393"/>
      <c r="O92" s="393"/>
      <c r="P92" s="393"/>
      <c r="Q92" s="393"/>
      <c r="R92" s="393"/>
      <c r="S92" s="393"/>
      <c r="T92" s="393"/>
      <c r="U92" s="393"/>
      <c r="V92" s="393"/>
      <c r="W92" s="286" t="s">
        <v>435</v>
      </c>
      <c r="X92" s="389" t="s">
        <v>30</v>
      </c>
      <c r="Y92" s="391"/>
      <c r="Z92" s="392"/>
      <c r="AA92" s="393"/>
      <c r="AB92" s="393"/>
      <c r="AC92" s="393"/>
      <c r="AD92" s="393"/>
      <c r="AE92" s="393"/>
      <c r="AF92" s="393"/>
      <c r="AG92" s="393"/>
      <c r="AH92" s="393"/>
      <c r="AI92" s="393"/>
      <c r="AJ92" s="393"/>
      <c r="AK92" s="231" t="s">
        <v>435</v>
      </c>
      <c r="AL92" s="285"/>
      <c r="AM92" s="2"/>
      <c r="AN92" s="2"/>
      <c r="AO92" s="2"/>
      <c r="AP92" s="2"/>
      <c r="AQ92" s="2"/>
      <c r="AR92" s="2"/>
      <c r="AS92" s="2"/>
      <c r="AT92" s="2"/>
      <c r="AU92" s="2"/>
    </row>
    <row r="93" spans="2:77" s="217" customFormat="1" ht="24.9" customHeight="1" x14ac:dyDescent="0.45">
      <c r="B93" s="406"/>
      <c r="C93" s="410"/>
      <c r="D93" s="410"/>
      <c r="E93" s="411"/>
      <c r="F93" s="436"/>
      <c r="G93" s="437"/>
      <c r="H93" s="438"/>
      <c r="I93" s="480" t="s">
        <v>31</v>
      </c>
      <c r="J93" s="387"/>
      <c r="K93" s="388"/>
      <c r="L93" s="388"/>
      <c r="M93" s="388"/>
      <c r="N93" s="388"/>
      <c r="O93" s="388"/>
      <c r="P93" s="388"/>
      <c r="Q93" s="388"/>
      <c r="R93" s="388"/>
      <c r="S93" s="388"/>
      <c r="T93" s="388"/>
      <c r="U93" s="388"/>
      <c r="V93" s="388"/>
      <c r="W93" s="388"/>
      <c r="X93" s="389" t="s">
        <v>32</v>
      </c>
      <c r="Y93" s="391"/>
      <c r="Z93" s="392"/>
      <c r="AA93" s="393"/>
      <c r="AB93" s="393"/>
      <c r="AC93" s="393"/>
      <c r="AD93" s="393"/>
      <c r="AE93" s="393"/>
      <c r="AF93" s="393"/>
      <c r="AG93" s="393"/>
      <c r="AH93" s="393"/>
      <c r="AI93" s="393"/>
      <c r="AJ93" s="393"/>
      <c r="AK93" s="231" t="s">
        <v>435</v>
      </c>
      <c r="AL93" s="2"/>
      <c r="AM93" s="2"/>
      <c r="AN93" s="2"/>
      <c r="AO93" s="2"/>
      <c r="AP93" s="2"/>
      <c r="AQ93" s="2"/>
      <c r="AR93" s="2"/>
      <c r="AS93" s="2"/>
      <c r="AT93" s="2"/>
      <c r="AU93" s="2"/>
      <c r="AV93" s="232" t="s">
        <v>33</v>
      </c>
    </row>
    <row r="94" spans="2:77" s="217" customFormat="1" ht="24.9" customHeight="1" x14ac:dyDescent="0.45">
      <c r="B94" s="406"/>
      <c r="C94" s="410"/>
      <c r="D94" s="410"/>
      <c r="E94" s="411"/>
      <c r="F94" s="436"/>
      <c r="G94" s="437"/>
      <c r="H94" s="438"/>
      <c r="I94" s="394" t="s">
        <v>34</v>
      </c>
      <c r="J94" s="361"/>
      <c r="K94" s="392"/>
      <c r="L94" s="393"/>
      <c r="M94" s="393"/>
      <c r="N94" s="393"/>
      <c r="O94" s="393"/>
      <c r="P94" s="393"/>
      <c r="Q94" s="393"/>
      <c r="R94" s="393"/>
      <c r="S94" s="393"/>
      <c r="T94" s="341" t="s">
        <v>35</v>
      </c>
      <c r="U94" s="393"/>
      <c r="V94" s="393"/>
      <c r="W94" s="393"/>
      <c r="X94" s="393"/>
      <c r="Y94" s="393"/>
      <c r="Z94" s="393"/>
      <c r="AA94" s="393"/>
      <c r="AB94" s="393"/>
      <c r="AC94" s="393"/>
      <c r="AD94" s="393"/>
      <c r="AE94" s="393"/>
      <c r="AF94" s="424" t="s">
        <v>442</v>
      </c>
      <c r="AG94" s="425"/>
      <c r="AH94" s="425"/>
      <c r="AI94" s="425"/>
      <c r="AJ94" s="425"/>
      <c r="AK94" s="426"/>
      <c r="AL94" s="2"/>
      <c r="AM94" s="2"/>
      <c r="AN94" s="2"/>
      <c r="AO94" s="2"/>
      <c r="AP94" s="2"/>
      <c r="AQ94" s="2"/>
      <c r="AR94" s="2"/>
      <c r="AS94" s="2"/>
      <c r="AT94" s="2"/>
      <c r="AU94" s="2"/>
      <c r="AV94" s="234" t="str">
        <f>K94&amp;T94&amp;U94</f>
        <v>@</v>
      </c>
    </row>
    <row r="95" spans="2:77" s="217" customFormat="1" ht="15" customHeight="1" x14ac:dyDescent="0.45">
      <c r="B95" s="406"/>
      <c r="C95" s="410"/>
      <c r="D95" s="410"/>
      <c r="E95" s="411"/>
      <c r="F95" s="436"/>
      <c r="G95" s="437"/>
      <c r="H95" s="438"/>
      <c r="I95" s="422"/>
      <c r="J95" s="423"/>
      <c r="K95" s="427" t="str">
        <f>IF(K94="","",K94&amp;T94&amp;U94)</f>
        <v/>
      </c>
      <c r="L95" s="428"/>
      <c r="M95" s="428"/>
      <c r="N95" s="428"/>
      <c r="O95" s="428"/>
      <c r="P95" s="428"/>
      <c r="Q95" s="428"/>
      <c r="R95" s="428"/>
      <c r="S95" s="428"/>
      <c r="T95" s="428"/>
      <c r="U95" s="428"/>
      <c r="V95" s="428"/>
      <c r="W95" s="428"/>
      <c r="X95" s="428"/>
      <c r="Y95" s="428"/>
      <c r="Z95" s="428"/>
      <c r="AA95" s="428"/>
      <c r="AB95" s="428"/>
      <c r="AC95" s="428"/>
      <c r="AD95" s="428"/>
      <c r="AE95" s="428"/>
      <c r="AF95" s="428"/>
      <c r="AG95" s="428"/>
      <c r="AH95" s="428"/>
      <c r="AI95" s="428"/>
      <c r="AJ95" s="428"/>
      <c r="AK95" s="429"/>
      <c r="AL95" s="285"/>
      <c r="AM95" s="2"/>
      <c r="AN95" s="2"/>
      <c r="AO95" s="2"/>
      <c r="AP95" s="2"/>
      <c r="AQ95" s="2"/>
      <c r="AR95" s="2"/>
      <c r="AS95" s="2"/>
      <c r="AT95" s="2"/>
      <c r="AU95" s="2"/>
    </row>
    <row r="96" spans="2:77" s="217" customFormat="1" ht="30" customHeight="1" thickBot="1" x14ac:dyDescent="0.5">
      <c r="B96" s="407"/>
      <c r="C96" s="412"/>
      <c r="D96" s="412"/>
      <c r="E96" s="413"/>
      <c r="F96" s="15" t="s">
        <v>109</v>
      </c>
      <c r="G96" s="430" t="s">
        <v>110</v>
      </c>
      <c r="H96" s="431"/>
      <c r="I96" s="16"/>
      <c r="J96" s="17"/>
      <c r="K96" s="288" t="s">
        <v>11</v>
      </c>
      <c r="L96" s="432" t="s">
        <v>111</v>
      </c>
      <c r="M96" s="432"/>
      <c r="N96" s="288" t="s">
        <v>11</v>
      </c>
      <c r="O96" s="432" t="s">
        <v>112</v>
      </c>
      <c r="P96" s="432"/>
      <c r="Q96" s="432"/>
      <c r="R96" s="432"/>
      <c r="S96" s="432"/>
      <c r="T96" s="432"/>
      <c r="U96" s="432"/>
      <c r="V96" s="432"/>
      <c r="W96" s="432"/>
      <c r="X96" s="432"/>
      <c r="Y96" s="432"/>
      <c r="Z96" s="432"/>
      <c r="AA96" s="289" t="s">
        <v>79</v>
      </c>
      <c r="AB96" s="433" t="s">
        <v>113</v>
      </c>
      <c r="AC96" s="434"/>
      <c r="AD96" s="434"/>
      <c r="AE96" s="434"/>
      <c r="AF96" s="434"/>
      <c r="AG96" s="434"/>
      <c r="AH96" s="434"/>
      <c r="AI96" s="434"/>
      <c r="AJ96" s="434"/>
      <c r="AK96" s="435"/>
      <c r="AL96" s="285"/>
      <c r="AM96" s="2"/>
      <c r="AN96" s="2" t="s">
        <v>14</v>
      </c>
      <c r="AO96" s="2" t="str">
        <f>IF($N$96="□","■","")</f>
        <v>■</v>
      </c>
      <c r="AP96" s="2"/>
      <c r="AQ96" s="2" t="s">
        <v>14</v>
      </c>
      <c r="AR96" s="2" t="str">
        <f>IF($K$96="□","■","")</f>
        <v>■</v>
      </c>
      <c r="AS96" s="2"/>
      <c r="AT96" s="2"/>
      <c r="AU96" s="2"/>
    </row>
    <row r="97" spans="2:50" s="217" customFormat="1" ht="9.9" customHeight="1" thickBot="1" x14ac:dyDescent="0.35">
      <c r="B97" s="2"/>
      <c r="C97" s="2"/>
      <c r="D97" s="290"/>
      <c r="E97" s="290"/>
      <c r="F97" s="290"/>
      <c r="G97" s="290"/>
      <c r="H97" s="290"/>
      <c r="I97" s="291"/>
      <c r="J97" s="291"/>
      <c r="K97" s="291"/>
      <c r="L97" s="291"/>
      <c r="M97" s="2"/>
      <c r="N97" s="2"/>
      <c r="O97" s="2"/>
      <c r="P97" s="291"/>
      <c r="Q97" s="2"/>
      <c r="R97" s="292"/>
      <c r="S97" s="292"/>
      <c r="T97" s="293"/>
      <c r="U97" s="293"/>
      <c r="V97" s="293"/>
      <c r="W97" s="293"/>
      <c r="X97" s="293"/>
      <c r="Y97" s="293"/>
      <c r="Z97" s="293"/>
      <c r="AA97" s="293"/>
      <c r="AB97" s="2"/>
      <c r="AC97" s="292"/>
      <c r="AD97" s="292"/>
      <c r="AE97" s="291"/>
      <c r="AF97" s="2"/>
      <c r="AG97" s="2"/>
      <c r="AH97" s="2"/>
      <c r="AI97" s="2"/>
      <c r="AJ97" s="2"/>
      <c r="AK97" s="2"/>
      <c r="AL97" s="2"/>
      <c r="AM97" s="2"/>
      <c r="AN97" s="2"/>
      <c r="AO97" s="2"/>
      <c r="AP97" s="2"/>
      <c r="AQ97" s="2"/>
      <c r="AR97" s="2"/>
      <c r="AS97" s="2"/>
      <c r="AT97" s="2"/>
      <c r="AU97" s="2"/>
    </row>
    <row r="98" spans="2:50" s="217" customFormat="1" ht="30" customHeight="1" x14ac:dyDescent="0.45">
      <c r="B98" s="405" t="s">
        <v>114</v>
      </c>
      <c r="C98" s="408" t="s">
        <v>115</v>
      </c>
      <c r="D98" s="408"/>
      <c r="E98" s="409"/>
      <c r="F98" s="414" t="s">
        <v>36</v>
      </c>
      <c r="G98" s="415"/>
      <c r="H98" s="415"/>
      <c r="I98" s="416" t="s">
        <v>37</v>
      </c>
      <c r="J98" s="417"/>
      <c r="K98" s="418" t="s">
        <v>391</v>
      </c>
      <c r="L98" s="418"/>
      <c r="M98" s="419"/>
      <c r="N98" s="420"/>
      <c r="O98" s="418"/>
      <c r="P98" s="418"/>
      <c r="Q98" s="418"/>
      <c r="R98" s="418"/>
      <c r="S98" s="418"/>
      <c r="T98" s="418"/>
      <c r="U98" s="418"/>
      <c r="V98" s="294" t="s">
        <v>11</v>
      </c>
      <c r="W98" s="421" t="s">
        <v>116</v>
      </c>
      <c r="X98" s="421"/>
      <c r="Y98" s="421"/>
      <c r="Z98" s="294" t="s">
        <v>11</v>
      </c>
      <c r="AA98" s="421" t="s">
        <v>39</v>
      </c>
      <c r="AB98" s="421"/>
      <c r="AC98" s="421"/>
      <c r="AD98" s="295" t="s">
        <v>79</v>
      </c>
      <c r="AE98" s="455" t="s">
        <v>117</v>
      </c>
      <c r="AF98" s="455"/>
      <c r="AG98" s="455"/>
      <c r="AH98" s="455"/>
      <c r="AI98" s="455"/>
      <c r="AJ98" s="455"/>
      <c r="AK98" s="456"/>
      <c r="AL98" s="2"/>
      <c r="AM98" s="2"/>
      <c r="AN98" s="2" t="s">
        <v>14</v>
      </c>
      <c r="AO98" s="2" t="str">
        <f>IF($Z$98="□","■","")</f>
        <v>■</v>
      </c>
      <c r="AP98" s="2"/>
      <c r="AQ98" s="2" t="s">
        <v>14</v>
      </c>
      <c r="AR98" s="2" t="str">
        <f>IF($V$98="□","■","")</f>
        <v>■</v>
      </c>
      <c r="AS98" s="239"/>
      <c r="AT98" s="2"/>
      <c r="AU98" s="2"/>
    </row>
    <row r="99" spans="2:50" s="217" customFormat="1" ht="18.899999999999999" customHeight="1" x14ac:dyDescent="0.45">
      <c r="B99" s="406"/>
      <c r="C99" s="410"/>
      <c r="D99" s="410"/>
      <c r="E99" s="411"/>
      <c r="F99" s="360" t="s">
        <v>105</v>
      </c>
      <c r="G99" s="360"/>
      <c r="H99" s="361"/>
      <c r="I99" s="262" t="s">
        <v>11</v>
      </c>
      <c r="J99" s="457" t="s">
        <v>106</v>
      </c>
      <c r="K99" s="457"/>
      <c r="L99" s="457"/>
      <c r="M99" s="457"/>
      <c r="N99" s="296"/>
      <c r="O99" s="297"/>
      <c r="P99" s="297"/>
      <c r="Q99" s="297"/>
      <c r="R99" s="297"/>
      <c r="S99" s="297"/>
      <c r="T99" s="297"/>
      <c r="U99" s="297"/>
      <c r="V99" s="297"/>
      <c r="W99" s="297"/>
      <c r="X99" s="297"/>
      <c r="Y99" s="297"/>
      <c r="Z99" s="297"/>
      <c r="AA99" s="298"/>
      <c r="AB99" s="457"/>
      <c r="AC99" s="457"/>
      <c r="AD99" s="457"/>
      <c r="AE99" s="457"/>
      <c r="AF99" s="457"/>
      <c r="AG99" s="457"/>
      <c r="AH99" s="457"/>
      <c r="AI99" s="296"/>
      <c r="AJ99" s="296"/>
      <c r="AK99" s="299"/>
      <c r="AL99" s="2"/>
      <c r="AN99" s="2" t="s">
        <v>14</v>
      </c>
      <c r="AO99" s="2" t="str">
        <f>IF(AND($I$101="□",$I$100="□"),"■","")</f>
        <v>■</v>
      </c>
      <c r="AW99" s="2"/>
      <c r="AX99" s="2"/>
    </row>
    <row r="100" spans="2:50" s="217" customFormat="1" ht="18.899999999999999" customHeight="1" x14ac:dyDescent="0.45">
      <c r="B100" s="406"/>
      <c r="C100" s="410"/>
      <c r="D100" s="410"/>
      <c r="E100" s="411"/>
      <c r="F100" s="445"/>
      <c r="G100" s="445"/>
      <c r="H100" s="440"/>
      <c r="I100" s="254" t="s">
        <v>11</v>
      </c>
      <c r="J100" s="442" t="s">
        <v>118</v>
      </c>
      <c r="K100" s="442"/>
      <c r="L100" s="442"/>
      <c r="M100" s="442"/>
      <c r="N100" s="260"/>
      <c r="O100" s="255"/>
      <c r="P100" s="255"/>
      <c r="Q100" s="255"/>
      <c r="R100" s="255"/>
      <c r="S100" s="255"/>
      <c r="T100" s="300"/>
      <c r="U100" s="255"/>
      <c r="V100" s="255"/>
      <c r="W100" s="255"/>
      <c r="X100" s="255"/>
      <c r="Y100" s="255"/>
      <c r="Z100" s="255"/>
      <c r="AA100" s="300"/>
      <c r="AB100" s="260"/>
      <c r="AC100" s="260"/>
      <c r="AD100" s="260"/>
      <c r="AE100" s="260"/>
      <c r="AF100" s="260"/>
      <c r="AG100" s="260"/>
      <c r="AH100" s="260"/>
      <c r="AI100" s="260"/>
      <c r="AJ100" s="260"/>
      <c r="AK100" s="301"/>
      <c r="AL100" s="2"/>
      <c r="AN100" s="2" t="s">
        <v>14</v>
      </c>
      <c r="AO100" s="2" t="str">
        <f>IF(AND($I$101="□",$I$99="□"),"■","")</f>
        <v>■</v>
      </c>
      <c r="AQ100" s="2"/>
      <c r="AR100" s="2"/>
      <c r="AT100" s="2"/>
      <c r="AU100" s="2"/>
      <c r="AW100" s="2"/>
      <c r="AX100" s="2"/>
    </row>
    <row r="101" spans="2:50" s="217" customFormat="1" ht="18.899999999999999" customHeight="1" x14ac:dyDescent="0.45">
      <c r="B101" s="406"/>
      <c r="C101" s="410"/>
      <c r="D101" s="410"/>
      <c r="E101" s="411"/>
      <c r="F101" s="364"/>
      <c r="G101" s="364"/>
      <c r="H101" s="365"/>
      <c r="I101" s="265" t="s">
        <v>11</v>
      </c>
      <c r="J101" s="458" t="s">
        <v>107</v>
      </c>
      <c r="K101" s="458"/>
      <c r="L101" s="458"/>
      <c r="M101" s="458"/>
      <c r="N101" s="273"/>
      <c r="O101" s="302"/>
      <c r="P101" s="302"/>
      <c r="Q101" s="302"/>
      <c r="R101" s="302"/>
      <c r="S101" s="302"/>
      <c r="T101" s="273"/>
      <c r="U101" s="302"/>
      <c r="V101" s="302"/>
      <c r="W101" s="302"/>
      <c r="X101" s="302"/>
      <c r="Y101" s="302"/>
      <c r="Z101" s="302"/>
      <c r="AA101" s="273"/>
      <c r="AB101" s="274"/>
      <c r="AC101" s="274"/>
      <c r="AD101" s="274"/>
      <c r="AE101" s="274"/>
      <c r="AF101" s="274"/>
      <c r="AG101" s="274"/>
      <c r="AH101" s="274"/>
      <c r="AI101" s="274"/>
      <c r="AJ101" s="274"/>
      <c r="AK101" s="303"/>
      <c r="AL101" s="2"/>
      <c r="AN101" s="2" t="s">
        <v>14</v>
      </c>
      <c r="AO101" s="2" t="str">
        <f>IF(AND($I$99="□",$I$100="□"),"■","")</f>
        <v>■</v>
      </c>
      <c r="AQ101" s="2"/>
      <c r="AR101" s="2"/>
      <c r="AT101" s="2"/>
      <c r="AU101" s="2"/>
      <c r="AW101" s="2"/>
      <c r="AX101" s="2"/>
    </row>
    <row r="102" spans="2:50" s="217" customFormat="1" ht="18" customHeight="1" x14ac:dyDescent="0.45">
      <c r="B102" s="406"/>
      <c r="C102" s="410"/>
      <c r="D102" s="410"/>
      <c r="E102" s="411"/>
      <c r="F102" s="360" t="s">
        <v>22</v>
      </c>
      <c r="G102" s="360"/>
      <c r="H102" s="361"/>
      <c r="I102" s="304" t="s">
        <v>23</v>
      </c>
      <c r="J102" s="444"/>
      <c r="K102" s="444"/>
      <c r="L102" s="305" t="s">
        <v>108</v>
      </c>
      <c r="M102" s="444"/>
      <c r="N102" s="444"/>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1"/>
      <c r="AL102" s="2"/>
    </row>
    <row r="103" spans="2:50" s="217" customFormat="1" ht="24.9" customHeight="1" x14ac:dyDescent="0.45">
      <c r="B103" s="406"/>
      <c r="C103" s="410"/>
      <c r="D103" s="410"/>
      <c r="E103" s="411"/>
      <c r="F103" s="445"/>
      <c r="G103" s="445"/>
      <c r="H103" s="440"/>
      <c r="I103" s="452"/>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53"/>
      <c r="AK103" s="454"/>
      <c r="AL103" s="2"/>
    </row>
    <row r="104" spans="2:50" s="217" customFormat="1" ht="24.9" customHeight="1" x14ac:dyDescent="0.45">
      <c r="B104" s="406"/>
      <c r="C104" s="410"/>
      <c r="D104" s="410"/>
      <c r="E104" s="411"/>
      <c r="F104" s="364"/>
      <c r="G104" s="364"/>
      <c r="H104" s="365"/>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7"/>
      <c r="AL104" s="2"/>
    </row>
    <row r="105" spans="2:50" s="217" customFormat="1" ht="15" customHeight="1" x14ac:dyDescent="0.45">
      <c r="B105" s="406"/>
      <c r="C105" s="410"/>
      <c r="D105" s="410"/>
      <c r="E105" s="411"/>
      <c r="F105" s="360" t="s">
        <v>25</v>
      </c>
      <c r="G105" s="360"/>
      <c r="H105" s="361"/>
      <c r="I105" s="362"/>
      <c r="J105" s="362"/>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3"/>
      <c r="AL105" s="2"/>
      <c r="AM105" s="2"/>
      <c r="AN105" s="2"/>
      <c r="AO105" s="2"/>
      <c r="AP105" s="2"/>
      <c r="AQ105" s="2"/>
      <c r="AR105" s="2"/>
      <c r="AS105" s="2"/>
      <c r="AT105" s="2"/>
      <c r="AU105" s="2"/>
    </row>
    <row r="106" spans="2:50" s="217" customFormat="1" ht="30" customHeight="1" x14ac:dyDescent="0.45">
      <c r="B106" s="406"/>
      <c r="C106" s="410"/>
      <c r="D106" s="410"/>
      <c r="E106" s="411"/>
      <c r="F106" s="364" t="s">
        <v>27</v>
      </c>
      <c r="G106" s="364"/>
      <c r="H106" s="365"/>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7"/>
      <c r="AL106" s="2"/>
      <c r="AM106" s="2"/>
      <c r="AN106" s="2"/>
      <c r="AO106" s="2"/>
      <c r="AP106" s="2"/>
      <c r="AQ106" s="2"/>
      <c r="AR106" s="2"/>
      <c r="AS106" s="2"/>
      <c r="AT106" s="2"/>
      <c r="AU106" s="2"/>
    </row>
    <row r="107" spans="2:50" s="3" customFormat="1" ht="15" customHeight="1" x14ac:dyDescent="0.45">
      <c r="B107" s="406"/>
      <c r="C107" s="410"/>
      <c r="D107" s="410"/>
      <c r="E107" s="411"/>
      <c r="F107" s="360" t="s">
        <v>25</v>
      </c>
      <c r="G107" s="360"/>
      <c r="H107" s="361"/>
      <c r="I107" s="362"/>
      <c r="J107" s="362"/>
      <c r="K107" s="362"/>
      <c r="L107" s="362"/>
      <c r="M107" s="362"/>
      <c r="N107" s="362"/>
      <c r="O107" s="362"/>
      <c r="P107" s="362"/>
      <c r="Q107" s="362"/>
      <c r="R107" s="362"/>
      <c r="S107" s="362"/>
      <c r="T107" s="362"/>
      <c r="U107" s="362"/>
      <c r="V107" s="362"/>
      <c r="W107" s="362"/>
      <c r="X107" s="362"/>
      <c r="Y107" s="362"/>
      <c r="Z107" s="362"/>
      <c r="AA107" s="362"/>
      <c r="AB107" s="362"/>
      <c r="AC107" s="362"/>
      <c r="AD107" s="362"/>
      <c r="AE107" s="362"/>
      <c r="AF107" s="362"/>
      <c r="AG107" s="362"/>
      <c r="AH107" s="362"/>
      <c r="AI107" s="362"/>
      <c r="AJ107" s="362"/>
      <c r="AK107" s="363"/>
      <c r="AL107" s="2"/>
      <c r="AM107" s="2"/>
      <c r="AN107" s="2"/>
      <c r="AO107" s="2"/>
      <c r="AP107" s="2"/>
      <c r="AQ107" s="2"/>
      <c r="AR107" s="2"/>
      <c r="AS107" s="2"/>
      <c r="AT107" s="2"/>
      <c r="AU107" s="2"/>
    </row>
    <row r="108" spans="2:50" s="217" customFormat="1" ht="30" customHeight="1" x14ac:dyDescent="0.45">
      <c r="B108" s="406"/>
      <c r="C108" s="410"/>
      <c r="D108" s="410"/>
      <c r="E108" s="411"/>
      <c r="F108" s="364" t="s">
        <v>28</v>
      </c>
      <c r="G108" s="364"/>
      <c r="H108" s="365"/>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c r="AF108" s="448"/>
      <c r="AG108" s="448"/>
      <c r="AH108" s="448"/>
      <c r="AI108" s="448"/>
      <c r="AJ108" s="448"/>
      <c r="AK108" s="449"/>
      <c r="AL108" s="2"/>
      <c r="AM108" s="2"/>
      <c r="AN108" s="2"/>
      <c r="AO108" s="2"/>
      <c r="AP108" s="2"/>
      <c r="AQ108" s="2"/>
      <c r="AR108" s="2"/>
      <c r="AS108" s="2"/>
      <c r="AT108" s="2"/>
      <c r="AU108" s="2"/>
    </row>
    <row r="109" spans="2:50" s="217" customFormat="1" ht="24.9" customHeight="1" x14ac:dyDescent="0.45">
      <c r="B109" s="406"/>
      <c r="C109" s="410"/>
      <c r="D109" s="410"/>
      <c r="E109" s="411"/>
      <c r="F109" s="386" t="s">
        <v>29</v>
      </c>
      <c r="G109" s="386"/>
      <c r="H109" s="387"/>
      <c r="I109" s="358"/>
      <c r="J109" s="359"/>
      <c r="K109" s="359"/>
      <c r="L109" s="359"/>
      <c r="M109" s="359"/>
      <c r="N109" s="359"/>
      <c r="O109" s="359"/>
      <c r="P109" s="359"/>
      <c r="Q109" s="359"/>
      <c r="R109" s="359"/>
      <c r="S109" s="359"/>
      <c r="T109" s="359"/>
      <c r="U109" s="306" t="s">
        <v>435</v>
      </c>
      <c r="V109" s="389" t="s">
        <v>30</v>
      </c>
      <c r="W109" s="390"/>
      <c r="X109" s="391"/>
      <c r="Y109" s="358"/>
      <c r="Z109" s="359"/>
      <c r="AA109" s="359"/>
      <c r="AB109" s="359"/>
      <c r="AC109" s="359"/>
      <c r="AD109" s="359"/>
      <c r="AE109" s="359"/>
      <c r="AF109" s="359"/>
      <c r="AG109" s="359"/>
      <c r="AH109" s="359"/>
      <c r="AI109" s="359"/>
      <c r="AJ109" s="359"/>
      <c r="AK109" s="230" t="s">
        <v>435</v>
      </c>
      <c r="AL109" s="2"/>
      <c r="AM109" s="2"/>
      <c r="AN109" s="2"/>
      <c r="AO109" s="2"/>
      <c r="AP109" s="2"/>
      <c r="AQ109" s="2"/>
      <c r="AR109" s="2"/>
      <c r="AS109" s="2"/>
      <c r="AT109" s="2"/>
      <c r="AU109" s="2"/>
    </row>
    <row r="110" spans="2:50" s="217" customFormat="1" ht="24.9" customHeight="1" x14ac:dyDescent="0.45">
      <c r="B110" s="406"/>
      <c r="C110" s="410"/>
      <c r="D110" s="410"/>
      <c r="E110" s="411"/>
      <c r="F110" s="386" t="s">
        <v>31</v>
      </c>
      <c r="G110" s="386"/>
      <c r="H110" s="387"/>
      <c r="I110" s="388"/>
      <c r="J110" s="388"/>
      <c r="K110" s="388"/>
      <c r="L110" s="388"/>
      <c r="M110" s="388"/>
      <c r="N110" s="388"/>
      <c r="O110" s="388"/>
      <c r="P110" s="388"/>
      <c r="Q110" s="388"/>
      <c r="R110" s="388"/>
      <c r="S110" s="388"/>
      <c r="T110" s="388"/>
      <c r="U110" s="388"/>
      <c r="V110" s="389" t="s">
        <v>32</v>
      </c>
      <c r="W110" s="390"/>
      <c r="X110" s="391"/>
      <c r="Y110" s="392"/>
      <c r="Z110" s="393"/>
      <c r="AA110" s="393"/>
      <c r="AB110" s="393"/>
      <c r="AC110" s="393"/>
      <c r="AD110" s="393"/>
      <c r="AE110" s="393"/>
      <c r="AF110" s="393"/>
      <c r="AG110" s="393"/>
      <c r="AH110" s="393"/>
      <c r="AI110" s="393"/>
      <c r="AJ110" s="393"/>
      <c r="AK110" s="231" t="s">
        <v>435</v>
      </c>
      <c r="AL110" s="2"/>
      <c r="AM110" s="2"/>
      <c r="AN110" s="2"/>
      <c r="AO110" s="2"/>
      <c r="AP110" s="2"/>
      <c r="AQ110" s="2"/>
      <c r="AR110" s="2"/>
      <c r="AS110" s="2"/>
      <c r="AT110" s="2"/>
      <c r="AU110" s="2"/>
      <c r="AV110" s="232" t="s">
        <v>33</v>
      </c>
    </row>
    <row r="111" spans="2:50" s="217" customFormat="1" ht="24.9" customHeight="1" x14ac:dyDescent="0.45">
      <c r="B111" s="406"/>
      <c r="C111" s="410"/>
      <c r="D111" s="410"/>
      <c r="E111" s="411"/>
      <c r="F111" s="394" t="s">
        <v>34</v>
      </c>
      <c r="G111" s="360"/>
      <c r="H111" s="361"/>
      <c r="I111" s="398"/>
      <c r="J111" s="399"/>
      <c r="K111" s="399"/>
      <c r="L111" s="399"/>
      <c r="M111" s="399"/>
      <c r="N111" s="399"/>
      <c r="O111" s="399"/>
      <c r="P111" s="399"/>
      <c r="Q111" s="399"/>
      <c r="R111" s="399"/>
      <c r="S111" s="399"/>
      <c r="T111" s="307" t="s">
        <v>35</v>
      </c>
      <c r="U111" s="393"/>
      <c r="V111" s="393"/>
      <c r="W111" s="393"/>
      <c r="X111" s="393"/>
      <c r="Y111" s="393"/>
      <c r="Z111" s="393"/>
      <c r="AA111" s="393"/>
      <c r="AB111" s="393"/>
      <c r="AC111" s="393"/>
      <c r="AD111" s="393"/>
      <c r="AE111" s="393"/>
      <c r="AF111" s="400" t="s">
        <v>119</v>
      </c>
      <c r="AG111" s="400"/>
      <c r="AH111" s="400"/>
      <c r="AI111" s="400"/>
      <c r="AJ111" s="400"/>
      <c r="AK111" s="401"/>
      <c r="AL111" s="2"/>
      <c r="AM111" s="2"/>
      <c r="AN111" s="2"/>
      <c r="AO111" s="2"/>
      <c r="AP111" s="2"/>
      <c r="AQ111" s="2"/>
      <c r="AR111" s="2"/>
      <c r="AS111" s="2"/>
      <c r="AT111" s="2"/>
      <c r="AU111" s="2"/>
      <c r="AV111" s="234" t="str">
        <f>I111&amp;T111&amp;U111</f>
        <v>@</v>
      </c>
    </row>
    <row r="112" spans="2:50" s="217" customFormat="1" ht="15" customHeight="1" thickBot="1" x14ac:dyDescent="0.5">
      <c r="B112" s="407"/>
      <c r="C112" s="412"/>
      <c r="D112" s="412"/>
      <c r="E112" s="413"/>
      <c r="F112" s="395"/>
      <c r="G112" s="396"/>
      <c r="H112" s="397"/>
      <c r="I112" s="402" t="str">
        <f>IF(I111="","",I111&amp;T111&amp;U111)</f>
        <v/>
      </c>
      <c r="J112" s="403"/>
      <c r="K112" s="403"/>
      <c r="L112" s="403"/>
      <c r="M112" s="403"/>
      <c r="N112" s="403"/>
      <c r="O112" s="403"/>
      <c r="P112" s="403"/>
      <c r="Q112" s="403"/>
      <c r="R112" s="403"/>
      <c r="S112" s="403"/>
      <c r="T112" s="403"/>
      <c r="U112" s="403"/>
      <c r="V112" s="403"/>
      <c r="W112" s="403"/>
      <c r="X112" s="403"/>
      <c r="Y112" s="403"/>
      <c r="Z112" s="403"/>
      <c r="AA112" s="403"/>
      <c r="AB112" s="403"/>
      <c r="AC112" s="403"/>
      <c r="AD112" s="403"/>
      <c r="AE112" s="403"/>
      <c r="AF112" s="403"/>
      <c r="AG112" s="403"/>
      <c r="AH112" s="403"/>
      <c r="AI112" s="403"/>
      <c r="AJ112" s="403"/>
      <c r="AK112" s="404"/>
      <c r="AL112" s="2"/>
      <c r="AM112" s="2"/>
      <c r="AN112" s="2"/>
      <c r="AO112" s="2"/>
      <c r="AP112" s="2"/>
      <c r="AQ112" s="2"/>
      <c r="AR112" s="2"/>
      <c r="AS112" s="2"/>
      <c r="AT112" s="2"/>
      <c r="AU112" s="2"/>
    </row>
    <row r="113" spans="2:47" s="217" customFormat="1" ht="9.9" customHeight="1" thickBot="1" x14ac:dyDescent="0.35">
      <c r="B113" s="2"/>
      <c r="C113" s="2"/>
      <c r="D113" s="290"/>
      <c r="E113" s="290"/>
      <c r="F113" s="290"/>
      <c r="G113" s="290"/>
      <c r="H113" s="290"/>
      <c r="I113" s="291"/>
      <c r="J113" s="291"/>
      <c r="K113" s="291"/>
      <c r="L113" s="291"/>
      <c r="M113" s="2"/>
      <c r="N113" s="2"/>
      <c r="O113" s="2"/>
      <c r="P113" s="291"/>
      <c r="Q113" s="2"/>
      <c r="R113" s="292"/>
      <c r="S113" s="292"/>
      <c r="T113" s="293"/>
      <c r="U113" s="293"/>
      <c r="V113" s="293"/>
      <c r="W113" s="293"/>
      <c r="X113" s="293"/>
      <c r="Y113" s="293"/>
      <c r="Z113" s="293"/>
      <c r="AA113" s="293"/>
      <c r="AB113" s="2"/>
      <c r="AC113" s="292"/>
      <c r="AD113" s="292"/>
      <c r="AE113" s="291"/>
      <c r="AF113" s="2"/>
      <c r="AG113" s="2"/>
      <c r="AH113" s="2"/>
      <c r="AI113" s="2"/>
      <c r="AJ113" s="2"/>
      <c r="AK113" s="2"/>
      <c r="AL113" s="2"/>
      <c r="AM113" s="2"/>
      <c r="AN113" s="2"/>
      <c r="AO113" s="2"/>
      <c r="AP113" s="2"/>
      <c r="AQ113" s="2"/>
      <c r="AR113" s="2"/>
      <c r="AS113" s="2"/>
      <c r="AT113" s="2"/>
      <c r="AU113" s="2"/>
    </row>
    <row r="114" spans="2:47" s="217" customFormat="1" ht="15" customHeight="1" x14ac:dyDescent="0.45">
      <c r="B114" s="368" t="s">
        <v>120</v>
      </c>
      <c r="C114" s="369"/>
      <c r="D114" s="369"/>
      <c r="E114" s="369"/>
      <c r="F114" s="369"/>
      <c r="G114" s="369"/>
      <c r="H114" s="370"/>
      <c r="I114" s="377"/>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c r="AG114" s="378"/>
      <c r="AH114" s="378"/>
      <c r="AI114" s="378"/>
      <c r="AJ114" s="378"/>
      <c r="AK114" s="379"/>
      <c r="AL114" s="2"/>
      <c r="AM114" s="2"/>
      <c r="AN114" s="2"/>
      <c r="AO114" s="2"/>
      <c r="AP114" s="2"/>
      <c r="AQ114" s="2"/>
      <c r="AR114" s="2"/>
      <c r="AS114" s="2"/>
      <c r="AT114" s="2"/>
      <c r="AU114" s="2"/>
    </row>
    <row r="115" spans="2:47" s="217" customFormat="1" ht="15" customHeight="1" x14ac:dyDescent="0.45">
      <c r="B115" s="371"/>
      <c r="C115" s="372"/>
      <c r="D115" s="372"/>
      <c r="E115" s="372"/>
      <c r="F115" s="372"/>
      <c r="G115" s="372"/>
      <c r="H115" s="373"/>
      <c r="I115" s="380"/>
      <c r="J115" s="381"/>
      <c r="K115" s="381"/>
      <c r="L115" s="381"/>
      <c r="M115" s="381"/>
      <c r="N115" s="381"/>
      <c r="O115" s="381"/>
      <c r="P115" s="381"/>
      <c r="Q115" s="381"/>
      <c r="R115" s="381"/>
      <c r="S115" s="381"/>
      <c r="T115" s="381"/>
      <c r="U115" s="381"/>
      <c r="V115" s="381"/>
      <c r="W115" s="381"/>
      <c r="X115" s="381"/>
      <c r="Y115" s="381"/>
      <c r="Z115" s="381"/>
      <c r="AA115" s="381"/>
      <c r="AB115" s="381"/>
      <c r="AC115" s="381"/>
      <c r="AD115" s="381"/>
      <c r="AE115" s="381"/>
      <c r="AF115" s="381"/>
      <c r="AG115" s="381"/>
      <c r="AH115" s="381"/>
      <c r="AI115" s="381"/>
      <c r="AJ115" s="381"/>
      <c r="AK115" s="382"/>
      <c r="AL115" s="2"/>
      <c r="AM115" s="2"/>
      <c r="AN115" s="2"/>
      <c r="AO115" s="2"/>
      <c r="AP115" s="2"/>
      <c r="AQ115" s="2"/>
      <c r="AR115" s="2"/>
      <c r="AS115" s="2"/>
      <c r="AT115" s="2"/>
      <c r="AU115" s="2"/>
    </row>
    <row r="116" spans="2:47" s="217" customFormat="1" ht="15" customHeight="1" thickBot="1" x14ac:dyDescent="0.5">
      <c r="B116" s="374"/>
      <c r="C116" s="375"/>
      <c r="D116" s="375"/>
      <c r="E116" s="375"/>
      <c r="F116" s="375"/>
      <c r="G116" s="375"/>
      <c r="H116" s="376"/>
      <c r="I116" s="383"/>
      <c r="J116" s="384"/>
      <c r="K116" s="384"/>
      <c r="L116" s="384"/>
      <c r="M116" s="384"/>
      <c r="N116" s="384"/>
      <c r="O116" s="384"/>
      <c r="P116" s="384"/>
      <c r="Q116" s="384"/>
      <c r="R116" s="384"/>
      <c r="S116" s="384"/>
      <c r="T116" s="384"/>
      <c r="U116" s="384"/>
      <c r="V116" s="384"/>
      <c r="W116" s="384"/>
      <c r="X116" s="384"/>
      <c r="Y116" s="384"/>
      <c r="Z116" s="384"/>
      <c r="AA116" s="384"/>
      <c r="AB116" s="384"/>
      <c r="AC116" s="384"/>
      <c r="AD116" s="384"/>
      <c r="AE116" s="384"/>
      <c r="AF116" s="384"/>
      <c r="AG116" s="384"/>
      <c r="AH116" s="384"/>
      <c r="AI116" s="384"/>
      <c r="AJ116" s="384"/>
      <c r="AK116" s="385"/>
      <c r="AL116" s="2"/>
      <c r="AM116" s="2"/>
      <c r="AN116" s="2"/>
      <c r="AO116" s="2"/>
      <c r="AP116" s="2"/>
      <c r="AQ116" s="2"/>
      <c r="AR116" s="2"/>
      <c r="AS116" s="2"/>
      <c r="AT116" s="2"/>
      <c r="AU116" s="2"/>
    </row>
    <row r="118" spans="2:47" x14ac:dyDescent="0.45">
      <c r="AJ118" s="13" t="s">
        <v>121</v>
      </c>
    </row>
  </sheetData>
  <sheetProtection sheet="1" objects="1" scenarios="1"/>
  <mergeCells count="228">
    <mergeCell ref="B4:AK4"/>
    <mergeCell ref="C9:E9"/>
    <mergeCell ref="F9:R9"/>
    <mergeCell ref="C11:E11"/>
    <mergeCell ref="F11:R11"/>
    <mergeCell ref="C13:E13"/>
    <mergeCell ref="H13:J13"/>
    <mergeCell ref="L13:N13"/>
    <mergeCell ref="P13:R13"/>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Y27:AJ27"/>
    <mergeCell ref="F28:H28"/>
    <mergeCell ref="I28:U28"/>
    <mergeCell ref="V28:X28"/>
    <mergeCell ref="Y28:AJ28"/>
    <mergeCell ref="F29:H30"/>
    <mergeCell ref="I29:U29"/>
    <mergeCell ref="W29:AK29"/>
    <mergeCell ref="I30:AK30"/>
    <mergeCell ref="F31:H31"/>
    <mergeCell ref="I31:J31"/>
    <mergeCell ref="K31:U31"/>
    <mergeCell ref="W31:Y31"/>
    <mergeCell ref="AA31:AC31"/>
    <mergeCell ref="B42:C42"/>
    <mergeCell ref="D42:J42"/>
    <mergeCell ref="K42:Y42"/>
    <mergeCell ref="Z42:AK42"/>
    <mergeCell ref="B44:J44"/>
    <mergeCell ref="K44:AK44"/>
    <mergeCell ref="B40:J40"/>
    <mergeCell ref="K40:Y40"/>
    <mergeCell ref="Z40:AK40"/>
    <mergeCell ref="B41:C41"/>
    <mergeCell ref="D41:J41"/>
    <mergeCell ref="K41:Y41"/>
    <mergeCell ref="Z41:AK41"/>
    <mergeCell ref="B45:J49"/>
    <mergeCell ref="K45:AK49"/>
    <mergeCell ref="B51:S51"/>
    <mergeCell ref="T51:AB51"/>
    <mergeCell ref="AC51:AK51"/>
    <mergeCell ref="B52:G52"/>
    <mergeCell ref="H52:L52"/>
    <mergeCell ref="M52:S52"/>
    <mergeCell ref="T52:X52"/>
    <mergeCell ref="Y52:AB52"/>
    <mergeCell ref="AC52:AG52"/>
    <mergeCell ref="AH52:AK52"/>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s>
  <phoneticPr fontId="4"/>
  <conditionalFormatting sqref="F15 K98:AE98 K70">
    <cfRule type="expression" dxfId="319" priority="3">
      <formula>$G$13="■"</formula>
    </cfRule>
  </conditionalFormatting>
  <conditionalFormatting sqref="F17">
    <cfRule type="expression" dxfId="318" priority="22">
      <formula>$O$13="■"</formula>
    </cfRule>
  </conditionalFormatting>
  <conditionalFormatting sqref="X72">
    <cfRule type="cellIs" dxfId="317" priority="20" operator="notEqual">
      <formula>""</formula>
    </cfRule>
    <cfRule type="expression" dxfId="316" priority="21">
      <formula>$K$72="■"</formula>
    </cfRule>
  </conditionalFormatting>
  <conditionalFormatting sqref="K96:AK96">
    <cfRule type="expression" dxfId="315" priority="24">
      <formula>OR($K$96="■",$N$96="■")</formula>
    </cfRule>
  </conditionalFormatting>
  <conditionalFormatting sqref="K31:AK31">
    <cfRule type="expression" dxfId="314" priority="26">
      <formula>OR($Z$31="■",$V$31="■")</formula>
    </cfRule>
  </conditionalFormatting>
  <conditionalFormatting sqref="K98:AE98">
    <cfRule type="expression" dxfId="313" priority="25">
      <formula>OR($Z$98="■",$V$98="■")</formula>
    </cfRule>
  </conditionalFormatting>
  <conditionalFormatting sqref="K31:AK31">
    <cfRule type="expression" dxfId="312" priority="19">
      <formula>$G$13="■"</formula>
    </cfRule>
  </conditionalFormatting>
  <conditionalFormatting sqref="AB96:AK96">
    <cfRule type="expression" dxfId="311" priority="18">
      <formula>$N$96="■"</formula>
    </cfRule>
  </conditionalFormatting>
  <conditionalFormatting sqref="K93:W93 K95:AK95 K92 W92 Z92:Z93 AK92:AK93 K78:AK91 K94 AF94:AK94 T94:U94">
    <cfRule type="expression" dxfId="310" priority="27">
      <formula>$K$72="■"</formula>
    </cfRule>
  </conditionalFormatting>
  <conditionalFormatting sqref="K78:AK81">
    <cfRule type="expression" dxfId="309" priority="28">
      <formula>$K$82="■"</formula>
    </cfRule>
  </conditionalFormatting>
  <conditionalFormatting sqref="K85:AK91 K93:W93 K94 AF94 K92 W92 Z92:Z93 AK92:AK93 T94:U94">
    <cfRule type="expression" dxfId="308" priority="29">
      <formula>$K$83="■"</formula>
    </cfRule>
  </conditionalFormatting>
  <conditionalFormatting sqref="T74:AJ74">
    <cfRule type="cellIs" dxfId="307" priority="16" operator="notEqual">
      <formula>""</formula>
    </cfRule>
    <cfRule type="expression" dxfId="306" priority="17">
      <formula>$K$73="■"</formula>
    </cfRule>
  </conditionalFormatting>
  <conditionalFormatting sqref="K31:AK31 K96:AK96 K98:AE98">
    <cfRule type="expression" dxfId="305" priority="30">
      <formula>OR($G$13="■",$K$13="■",$O$13="■")</formula>
    </cfRule>
  </conditionalFormatting>
  <conditionalFormatting sqref="K71:AK91 K92:W93 Z92:AK93 K94:AK95">
    <cfRule type="expression" dxfId="304" priority="31">
      <formula>OR($K$13="■",$O$13="■")</formula>
    </cfRule>
  </conditionalFormatting>
  <conditionalFormatting sqref="AE78">
    <cfRule type="cellIs" dxfId="303" priority="32" operator="notEqual">
      <formula>""</formula>
    </cfRule>
    <cfRule type="expression" dxfId="302" priority="33">
      <formula>$O$78="■"</formula>
    </cfRule>
  </conditionalFormatting>
  <conditionalFormatting sqref="K82:AK82">
    <cfRule type="expression" dxfId="301" priority="15">
      <formula>$K$78="■"</formula>
    </cfRule>
  </conditionalFormatting>
  <conditionalFormatting sqref="I99:AK108 I110:U110 I109 U109 Y109:Y110 AK109:AK110">
    <cfRule type="expression" dxfId="300" priority="13">
      <formula>$V$98="■"</formula>
    </cfRule>
  </conditionalFormatting>
  <conditionalFormatting sqref="I102:AK108 I110:U110 I109 U109 Y109:Y110 AK109:AK110">
    <cfRule type="expression" dxfId="299" priority="14">
      <formula>OR($I$99="■",$I$100="■")</formula>
    </cfRule>
  </conditionalFormatting>
  <conditionalFormatting sqref="O79:AK81">
    <cfRule type="expression" dxfId="298" priority="12">
      <formula>$O$78="■"</formula>
    </cfRule>
  </conditionalFormatting>
  <conditionalFormatting sqref="O78:AK78">
    <cfRule type="expression" dxfId="297" priority="11">
      <formula>$O$79="■"</formula>
    </cfRule>
  </conditionalFormatting>
  <conditionalFormatting sqref="H53:L58">
    <cfRule type="expression" dxfId="296" priority="10">
      <formula>OR($O$13="■",$F$17="---")</formula>
    </cfRule>
  </conditionalFormatting>
  <conditionalFormatting sqref="B53:G58">
    <cfRule type="expression" dxfId="295" priority="9">
      <formula>OR($K$13="■",$O$13="■")</formula>
    </cfRule>
  </conditionalFormatting>
  <conditionalFormatting sqref="K95:AK95 K94 AF94 T94">
    <cfRule type="expression" dxfId="294" priority="6">
      <formula>$K$72="■"</formula>
    </cfRule>
  </conditionalFormatting>
  <conditionalFormatting sqref="K95:AK95">
    <cfRule type="expression" dxfId="293" priority="7">
      <formula>$K$83="■"</formula>
    </cfRule>
  </conditionalFormatting>
  <conditionalFormatting sqref="K95:AK95 K94 AF94 T94">
    <cfRule type="expression" dxfId="292" priority="8">
      <formula>OR($K$13="■",$O$13="■")</formula>
    </cfRule>
  </conditionalFormatting>
  <conditionalFormatting sqref="I111:AK112">
    <cfRule type="expression" dxfId="291" priority="4">
      <formula>$V$98="■"</formula>
    </cfRule>
  </conditionalFormatting>
  <conditionalFormatting sqref="I111:AK112">
    <cfRule type="expression" dxfId="290" priority="5">
      <formula>OR($I$99="■",$I$100="■")</formula>
    </cfRule>
  </conditionalFormatting>
  <conditionalFormatting sqref="AE98:AK98">
    <cfRule type="expression" dxfId="289" priority="23">
      <formula>AND(OR($K$13="■",$O$13="■"),$Z$98="■")</formula>
    </cfRule>
  </conditionalFormatting>
  <conditionalFormatting sqref="T75:AK75 K75:L77 T76:T77">
    <cfRule type="expression" dxfId="288" priority="2">
      <formula>$K$72="■"</formula>
    </cfRule>
  </conditionalFormatting>
  <conditionalFormatting sqref="T75:AJ75">
    <cfRule type="cellIs" dxfId="287" priority="1" operator="notEqual">
      <formula>""</formula>
    </cfRule>
  </conditionalFormatting>
  <conditionalFormatting sqref="K76:L77 T76:T77">
    <cfRule type="expression" dxfId="286" priority="34">
      <formula>#REF!="■"</formula>
    </cfRule>
  </conditionalFormatting>
  <dataValidations count="37">
    <dataValidation type="list" showInputMessage="1" sqref="K75" xr:uid="{1866DF60-AE01-4612-B7B1-8E1E4CD4190B}">
      <formula1>$AN$75:$AO$75</formula1>
    </dataValidation>
    <dataValidation type="list" showInputMessage="1" sqref="K76" xr:uid="{6EC97270-91EC-4D2E-8E2D-4CD2A343DADF}">
      <formula1>$AN$76:$AO$76</formula1>
    </dataValidation>
    <dataValidation type="list" showInputMessage="1" sqref="K77" xr:uid="{2E403B5B-5137-4F4D-B130-3245C7C8601E}">
      <formula1>$AN$77:$AO$77</formula1>
    </dataValidation>
    <dataValidation imeMode="off" showInputMessage="1" showErrorMessage="1" errorTitle="必須項目です" error="入力をお願いします" sqref="I28:U28" xr:uid="{B56B7828-9AC1-41C0-AB93-215EB15A1E95}"/>
    <dataValidation showInputMessage="1" showErrorMessage="1" errorTitle="必須項目です" error="入力をお願いします" sqref="I21:AK21" xr:uid="{DCDCA7B4-D401-46E8-AD61-15CA591302BC}"/>
    <dataValidation type="list" imeMode="off" allowBlank="1" showInputMessage="1" showErrorMessage="1" sqref="Z31" xr:uid="{C7AF028A-4A9F-4256-AE57-5D8AEA145901}">
      <formula1>$AQ$31:$AR$31</formula1>
    </dataValidation>
    <dataValidation imeMode="off" allowBlank="1" showInputMessage="1" showErrorMessage="1" sqref="K93:W93 AK93 AF94 AK110 AK28 I29:I30 I110:U110 K94:K95 J29:U29 W29:AK29 T111:U111 I111:I112 Y28 Z93 Y110 T94:U94" xr:uid="{722F4561-D84F-4F47-868C-376B25F3205E}"/>
    <dataValidation type="list" showInputMessage="1" showErrorMessage="1" sqref="G13" xr:uid="{11104E0E-E92D-4D15-98B4-B3A4A13A4E63}">
      <formula1>$AN$13:$AO$13</formula1>
    </dataValidation>
    <dataValidation showInputMessage="1" showErrorMessage="1" sqref="AU28 AT89:AT96 AT72:AT85" xr:uid="{FA19D2CF-4B32-422E-8FE3-48287E2EB219}"/>
    <dataValidation type="list" showInputMessage="1" sqref="K71" xr:uid="{AD2E45C4-1555-4C6A-AA9D-271D93C3E816}">
      <formula1>$AN$71:$AO$71</formula1>
    </dataValidation>
    <dataValidation type="list" imeMode="off" allowBlank="1" showInputMessage="1" showErrorMessage="1" sqref="Z98" xr:uid="{A44BA3D3-917D-4BEE-90C2-1E00E4D3CABC}">
      <formula1>$AQ$98:$AR$98</formula1>
    </dataValidation>
    <dataValidation type="list" showInputMessage="1" sqref="K72" xr:uid="{EB52FFE2-929D-4003-A37D-4F55F03754C4}">
      <formula1>$AN$72:$AO$72</formula1>
    </dataValidation>
    <dataValidation type="list" showInputMessage="1" showErrorMessage="1" sqref="O78" xr:uid="{5A29C18C-FB6A-4732-8081-37719E1BCA54}">
      <formula1>$AN$79:$AO$79</formula1>
    </dataValidation>
    <dataValidation type="list" allowBlank="1" showInputMessage="1" showErrorMessage="1" sqref="AB83:AB84" xr:uid="{AE05F485-065A-4A56-962E-49834421DFE9}">
      <formula1>#REF!</formula1>
    </dataValidation>
    <dataValidation type="list" showInputMessage="1" showErrorMessage="1" sqref="AA99:AA101" xr:uid="{60CE266D-B1B3-4E47-9A30-7124BF0E3F89}">
      <formula1>$AW$99:$AX$99</formula1>
    </dataValidation>
    <dataValidation type="list" showInputMessage="1" showErrorMessage="1" sqref="K13" xr:uid="{219AEE56-6633-4682-B6B1-324814A28EF9}">
      <formula1>$AQ$13:$AR$13</formula1>
    </dataValidation>
    <dataValidation type="list" showInputMessage="1" showErrorMessage="1" sqref="O13" xr:uid="{8685CD3A-4CA8-4E78-A903-B79A93E801A4}">
      <formula1>$AT$13:$AU$13</formula1>
    </dataValidation>
    <dataValidation type="list" showInputMessage="1" sqref="N96" xr:uid="{4C4A479F-A473-44DD-AC0D-14242742FC01}">
      <formula1>$AQ$96:$AR$96</formula1>
    </dataValidation>
    <dataValidation type="list" allowBlank="1" showInputMessage="1" showErrorMessage="1" sqref="K96" xr:uid="{140B7275-A939-416F-9AEA-FAF7F5DC1213}">
      <formula1>$AN$96:$AO$96</formula1>
    </dataValidation>
    <dataValidation type="list" showInputMessage="1" showErrorMessage="1" sqref="K78" xr:uid="{EFBA10F6-1791-4345-9878-9E06739657EA}">
      <formula1>$AN$78:$AO$78</formula1>
    </dataValidation>
    <dataValidation type="list" showInputMessage="1" showErrorMessage="1" sqref="K82" xr:uid="{26957A9C-F950-42F1-B888-78D43CAFCA3A}">
      <formula1>$AN$82:$AO$82</formula1>
    </dataValidation>
    <dataValidation type="list" showInputMessage="1" sqref="K73:K74" xr:uid="{74CA9556-3D6A-4A7A-9BC0-C0C05B6659C4}">
      <formula1>$AN$73:$AO$73</formula1>
    </dataValidation>
    <dataValidation type="list" showInputMessage="1" showErrorMessage="1" sqref="K84" xr:uid="{75B93BEB-C49E-4E12-8D85-3EF39E0A23B9}">
      <formula1>$AN$84:$AO$84</formula1>
    </dataValidation>
    <dataValidation type="list" showInputMessage="1" showErrorMessage="1" sqref="P84 K83" xr:uid="{18EBF392-4390-4D33-8451-7B584C43DA14}">
      <formula1>$AN$83:$AO$83</formula1>
    </dataValidation>
    <dataValidation type="list" showInputMessage="1" showErrorMessage="1" sqref="I101" xr:uid="{03A33035-51C2-4ED8-A1AE-3DEC59BD8B12}">
      <formula1>$AN$101:$AO$101</formula1>
    </dataValidation>
    <dataValidation type="list" showInputMessage="1" showErrorMessage="1" sqref="I99 N101" xr:uid="{2008EA9D-21DE-46FA-B4FD-F037634C62CC}">
      <formula1>$AN$99:$AO$99</formula1>
    </dataValidation>
    <dataValidation type="list" showInputMessage="1" showErrorMessage="1" sqref="T100:T101 I100" xr:uid="{2342390C-7F6D-4CF3-9CD6-36678F1A1ACD}">
      <formula1>$AN$100:$AO$100</formula1>
    </dataValidation>
    <dataValidation type="list" allowBlank="1" sqref="F17:R17" xr:uid="{7877146D-66C6-4C05-A7EB-E21435BD3FCB}">
      <formula1>$AN$17:$AO$17</formula1>
    </dataValidation>
    <dataValidation imeMode="halfKatakana" allowBlank="1" showInputMessage="1" showErrorMessage="1" sqref="I105:AK105 I107:AK107 K88:AK88 K90:AK90" xr:uid="{517E3964-A358-45E7-97BF-F75F144E8E44}"/>
    <dataValidation type="list" showInputMessage="1" showErrorMessage="1" sqref="O79" xr:uid="{7F15B8C3-D39E-4B9C-B3E5-0B380D007AAB}">
      <formula1>$AN$80:$AO$80</formula1>
    </dataValidation>
    <dataValidation type="list" imeMode="off" allowBlank="1" showInputMessage="1" showErrorMessage="1" sqref="V98" xr:uid="{BB8376E9-226A-4248-BE81-B533A26732FB}">
      <formula1>$AN$98:$AO$98</formula1>
    </dataValidation>
    <dataValidation type="list" imeMode="off" allowBlank="1" showInputMessage="1" showErrorMessage="1" sqref="V31" xr:uid="{FCB75044-13CB-4AEA-AD1D-5F2CA2E2A937}">
      <formula1>$AN$31:$AO$31</formula1>
    </dataValidation>
    <dataValidation type="list" allowBlank="1" showInputMessage="1" showErrorMessage="1" sqref="B53:B54" xr:uid="{18A0FB3F-1771-43AB-A3D4-42DD5D25B795}">
      <formula1>$AN$53:$AO$53</formula1>
    </dataValidation>
    <dataValidation type="list" allowBlank="1" showInputMessage="1" showErrorMessage="1" sqref="B55:B56" xr:uid="{7F4F33B3-C4BD-40B6-A080-0DEF423BABBA}">
      <formula1>$AN$54:$AO$54</formula1>
    </dataValidation>
    <dataValidation type="list" allowBlank="1" showInputMessage="1" showErrorMessage="1" sqref="B57:B58" xr:uid="{9D31F6AB-DD38-47BF-A145-0846DD984819}">
      <formula1>$AN$55:$AO$55</formula1>
    </dataValidation>
    <dataValidation type="list" allowBlank="1" showInputMessage="1" showErrorMessage="1" sqref="H53:H54" xr:uid="{EAD6614A-9B45-497F-B196-E619D240AB72}">
      <formula1>$AP$53:$AQ$53</formula1>
    </dataValidation>
    <dataValidation type="list" allowBlank="1" showInputMessage="1" showErrorMessage="1" sqref="H55:H56" xr:uid="{DD59036E-D46B-42A2-8209-37DDBA4CC041}">
      <formula1>$AP$54:$AQ$54</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8" max="37"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pageSetUpPr fitToPage="1"/>
  </sheetPr>
  <dimension ref="B1:G49"/>
  <sheetViews>
    <sheetView showGridLines="0" zoomScale="145" zoomScaleNormal="145" workbookViewId="0">
      <selection activeCell="I37" sqref="I37"/>
    </sheetView>
  </sheetViews>
  <sheetFormatPr defaultRowHeight="18" x14ac:dyDescent="0.45"/>
  <cols>
    <col min="1" max="1" width="5.69921875" customWidth="1"/>
    <col min="2" max="2" width="17.69921875" bestFit="1" customWidth="1"/>
    <col min="3" max="3" width="21.19921875" customWidth="1"/>
    <col min="4" max="4" width="15.69921875" customWidth="1"/>
    <col min="5" max="5" width="5.19921875" customWidth="1"/>
    <col min="6" max="6" width="4.8984375" customWidth="1"/>
    <col min="7" max="7" width="18.69921875" customWidth="1"/>
  </cols>
  <sheetData>
    <row r="1" spans="2:7" ht="28.5" customHeight="1" x14ac:dyDescent="0.45">
      <c r="B1" s="1370" t="s">
        <v>378</v>
      </c>
      <c r="C1" s="1371"/>
      <c r="D1" s="1371"/>
      <c r="E1" s="1371"/>
      <c r="F1" s="1371"/>
      <c r="G1" s="1371"/>
    </row>
    <row r="2" spans="2:7" ht="42.6" customHeight="1" x14ac:dyDescent="0.45">
      <c r="B2" s="171"/>
      <c r="C2" s="172"/>
      <c r="D2" s="172"/>
      <c r="E2" s="172"/>
      <c r="F2" s="1372" t="s">
        <v>305</v>
      </c>
      <c r="G2" s="1372"/>
    </row>
    <row r="3" spans="2:7" ht="18.600000000000001" thickBot="1" x14ac:dyDescent="0.5">
      <c r="B3" s="1373" t="s">
        <v>379</v>
      </c>
      <c r="C3" s="1371"/>
      <c r="D3" s="1371"/>
      <c r="E3" s="1371"/>
      <c r="F3" s="1371"/>
      <c r="G3" s="1371"/>
    </row>
    <row r="4" spans="2:7" ht="22.5" customHeight="1" thickTop="1" thickBot="1" x14ac:dyDescent="0.5">
      <c r="B4" s="1374"/>
      <c r="C4" s="1375"/>
      <c r="D4" s="1376" t="s">
        <v>337</v>
      </c>
      <c r="E4" s="1377"/>
      <c r="F4" s="1378">
        <f>【必須】基本情報!F9</f>
        <v>0</v>
      </c>
      <c r="G4" s="1379"/>
    </row>
    <row r="5" spans="2:7" ht="15.6" customHeight="1" thickBot="1" x14ac:dyDescent="0.5">
      <c r="B5" s="173" t="s">
        <v>358</v>
      </c>
      <c r="C5" s="174" t="s">
        <v>359</v>
      </c>
      <c r="D5" s="1367" t="s">
        <v>360</v>
      </c>
      <c r="E5" s="1367"/>
      <c r="F5" s="1380" t="str">
        <f>NTT申込書!E7</f>
        <v>株式会社トヨタシステムズ</v>
      </c>
      <c r="G5" s="1381"/>
    </row>
    <row r="6" spans="2:7" ht="18" customHeight="1" thickBot="1" x14ac:dyDescent="0.5">
      <c r="B6" s="173"/>
      <c r="C6" s="1382" t="s">
        <v>361</v>
      </c>
      <c r="D6" s="1367"/>
      <c r="E6" s="1367"/>
      <c r="F6" s="1380"/>
      <c r="G6" s="1381"/>
    </row>
    <row r="7" spans="2:7" ht="25.35" customHeight="1" thickBot="1" x14ac:dyDescent="0.5">
      <c r="B7" s="175" t="s">
        <v>362</v>
      </c>
      <c r="C7" s="1383"/>
      <c r="D7" s="1367" t="s">
        <v>363</v>
      </c>
      <c r="E7" s="1367"/>
      <c r="F7" s="1368" t="str">
        <f>NTT申込書!E8</f>
        <v>インフラ事業本部　オフィスアプリケーションサービス部</v>
      </c>
      <c r="G7" s="1369"/>
    </row>
    <row r="8" spans="2:7" ht="17.100000000000001" customHeight="1" thickBot="1" x14ac:dyDescent="0.5">
      <c r="B8" s="176" t="s">
        <v>344</v>
      </c>
      <c r="C8" s="174" t="s">
        <v>429</v>
      </c>
      <c r="D8" s="1367" t="s">
        <v>364</v>
      </c>
      <c r="E8" s="1367"/>
      <c r="F8" s="1368" t="s">
        <v>430</v>
      </c>
      <c r="G8" s="1369"/>
    </row>
    <row r="9" spans="2:7" ht="18.899999999999999" customHeight="1" thickBot="1" x14ac:dyDescent="0.5">
      <c r="B9" s="177" t="s">
        <v>365</v>
      </c>
      <c r="C9" s="1385" t="s">
        <v>432</v>
      </c>
      <c r="D9" s="1386"/>
      <c r="E9" s="1386"/>
      <c r="F9" s="1386"/>
      <c r="G9" s="1387"/>
    </row>
    <row r="10" spans="2:7" ht="18.600000000000001" thickTop="1" x14ac:dyDescent="0.45">
      <c r="B10" s="178" t="s">
        <v>380</v>
      </c>
      <c r="C10" s="179"/>
      <c r="D10" s="179"/>
      <c r="E10" s="179"/>
      <c r="F10" s="179"/>
      <c r="G10" s="179"/>
    </row>
    <row r="11" spans="2:7" x14ac:dyDescent="0.45">
      <c r="B11" s="180"/>
      <c r="C11" s="172"/>
      <c r="D11" s="172"/>
      <c r="E11" s="172"/>
      <c r="F11" s="172"/>
      <c r="G11" s="172"/>
    </row>
    <row r="12" spans="2:7" x14ac:dyDescent="0.45">
      <c r="B12" s="180"/>
      <c r="C12" s="172"/>
      <c r="D12" s="172"/>
      <c r="E12" s="172"/>
      <c r="F12" s="172"/>
      <c r="G12" s="172"/>
    </row>
    <row r="14" spans="2:7" ht="18.600000000000001" thickBot="1" x14ac:dyDescent="0.5">
      <c r="B14" s="172"/>
      <c r="C14" s="172"/>
      <c r="D14" s="172"/>
      <c r="E14" s="172"/>
      <c r="F14" s="172"/>
      <c r="G14" s="172"/>
    </row>
    <row r="15" spans="2:7" ht="20.100000000000001" customHeight="1" thickTop="1" thickBot="1" x14ac:dyDescent="0.5">
      <c r="B15" s="181" t="s">
        <v>366</v>
      </c>
      <c r="C15" s="1388">
        <v>118030028</v>
      </c>
      <c r="D15" s="1389"/>
      <c r="E15" s="1389"/>
      <c r="F15" s="1389"/>
      <c r="G15" s="1390"/>
    </row>
    <row r="16" spans="2:7" ht="20.100000000000001" customHeight="1" thickBot="1" x14ac:dyDescent="0.5">
      <c r="B16" s="1391" t="s">
        <v>381</v>
      </c>
      <c r="C16" s="1394" t="s">
        <v>382</v>
      </c>
      <c r="D16" s="1395"/>
      <c r="E16" s="1396"/>
      <c r="F16" s="1397" t="s">
        <v>94</v>
      </c>
      <c r="G16" s="182" t="s">
        <v>383</v>
      </c>
    </row>
    <row r="17" spans="2:7" ht="20.100000000000001" customHeight="1" thickBot="1" x14ac:dyDescent="0.5">
      <c r="B17" s="1392"/>
      <c r="C17" s="183" t="s">
        <v>384</v>
      </c>
      <c r="D17" s="1394" t="s">
        <v>385</v>
      </c>
      <c r="E17" s="1396"/>
      <c r="F17" s="1398"/>
      <c r="G17" s="182" t="s">
        <v>385</v>
      </c>
    </row>
    <row r="18" spans="2:7" ht="20.100000000000001" customHeight="1" thickBot="1" x14ac:dyDescent="0.5">
      <c r="B18" s="1392"/>
      <c r="C18" s="184" t="str">
        <f>IF(OR(【必須】サービス個別!G78=【必須】サービス個別!AO78,【必須】サービス個別!L78=【必須】サービス個別!AQ78),【必須】サービス個別!AC78,"")</f>
        <v/>
      </c>
      <c r="D18" s="1399" t="str">
        <f>IF(【必須】サービス個別!G78=【必須】サービス個別!AO78,"標準アカウント",IF(【必須】サービス個別!L78=【必須】サービス個別!AQ78,"操作端末専用アカウント",""))</f>
        <v/>
      </c>
      <c r="E18" s="1400"/>
      <c r="F18" s="184" t="s">
        <v>94</v>
      </c>
      <c r="G18" s="185" t="str">
        <f>IF(【必須】サービス個別!G78=【必須】サービス個別!AO78,"操作端末専用アカウント",IF(【必須】サービス個別!L78=【必須】サービス個別!AQ78,"標準アカウント",""))</f>
        <v/>
      </c>
    </row>
    <row r="19" spans="2:7" ht="20.100000000000001" customHeight="1" thickBot="1" x14ac:dyDescent="0.5">
      <c r="B19" s="1392"/>
      <c r="C19" s="184" t="str">
        <f>IF(OR(【必須】サービス個別!G79=【必須】サービス個別!AO79,【必須】サービス個別!L79=【必須】サービス個別!AQ79),【必須】サービス個別!AC79,"")</f>
        <v/>
      </c>
      <c r="D19" s="1399" t="str">
        <f>IF(【必須】サービス個別!G79=【必須】サービス個別!AO79,"標準アカウント",IF(【必須】サービス個別!L79=【必須】サービス個別!AQ79,"操作端末専用アカウント",""))</f>
        <v/>
      </c>
      <c r="E19" s="1400"/>
      <c r="F19" s="184" t="s">
        <v>94</v>
      </c>
      <c r="G19" s="185" t="str">
        <f>IF(【必須】サービス個別!G79=【必須】サービス個別!AO79,"操作端末専用アカウント",IF(【必須】サービス個別!L79=【必須】サービス個別!AQ79,"標準アカウント",""))</f>
        <v/>
      </c>
    </row>
    <row r="20" spans="2:7" s="172" customFormat="1" ht="20.100000000000001" customHeight="1" thickBot="1" x14ac:dyDescent="0.5">
      <c r="B20" s="1392"/>
      <c r="C20" s="184" t="str">
        <f>IF(OR(【必須】サービス個別!G80=【必須】サービス個別!AO80,【必須】サービス個別!L80=【必須】サービス個別!AQ80),【必須】サービス個別!AC80,"")</f>
        <v/>
      </c>
      <c r="D20" s="1399" t="str">
        <f>IF(【必須】サービス個別!G80=【必須】サービス個別!AO80,"標準アカウント",IF(【必須】サービス個別!L80=【必須】サービス個別!AQ80,"操作端末専用アカウント",""))</f>
        <v/>
      </c>
      <c r="E20" s="1400"/>
      <c r="F20" s="184" t="s">
        <v>94</v>
      </c>
      <c r="G20" s="185" t="str">
        <f>IF(【必須】サービス個別!G80=【必須】サービス個別!AO80,"操作端末専用アカウント",IF(【必須】サービス個別!L80=【必須】サービス個別!AQ80,"標準アカウント",""))</f>
        <v/>
      </c>
    </row>
    <row r="21" spans="2:7" s="172" customFormat="1" ht="20.100000000000001" customHeight="1" thickBot="1" x14ac:dyDescent="0.5">
      <c r="B21" s="1392"/>
      <c r="C21" s="184" t="str">
        <f>IF(OR(【必須】サービス個別!G81=【必須】サービス個別!AO81,【必須】サービス個別!L81=【必須】サービス個別!AQ81),【必須】サービス個別!AC81,"")</f>
        <v/>
      </c>
      <c r="D21" s="1399" t="str">
        <f>IF(【必須】サービス個別!G81=【必須】サービス個別!AO81,"標準アカウント",IF(【必須】サービス個別!L81=【必須】サービス個別!AQ81,"操作端末専用アカウント",""))</f>
        <v/>
      </c>
      <c r="E21" s="1400"/>
      <c r="F21" s="184" t="s">
        <v>94</v>
      </c>
      <c r="G21" s="185" t="str">
        <f>IF(【必須】サービス個別!G81=【必須】サービス個別!AO81,"操作端末専用アカウント",IF(【必須】サービス個別!L81=【必須】サービス個別!AQ81,"標準アカウント",""))</f>
        <v/>
      </c>
    </row>
    <row r="22" spans="2:7" s="172" customFormat="1" ht="20.100000000000001" customHeight="1" thickBot="1" x14ac:dyDescent="0.5">
      <c r="B22" s="1393"/>
      <c r="C22" s="184" t="str">
        <f>IF(OR(【必須】サービス個別!G82=【必須】サービス個別!AO82,【必須】サービス個別!L82=【必須】サービス個別!AQ82),【必須】サービス個別!AC82,"")</f>
        <v/>
      </c>
      <c r="D22" s="1399" t="str">
        <f>IF(【必須】サービス個別!G82=【必須】サービス個別!AO82,"標準アカウント",IF(【必須】サービス個別!L82=【必須】サービス個別!AQ82,"操作端末専用アカウント",""))</f>
        <v/>
      </c>
      <c r="E22" s="1400"/>
      <c r="F22" s="184" t="s">
        <v>94</v>
      </c>
      <c r="G22" s="185" t="str">
        <f>IF(【必須】サービス個別!G82=【必須】サービス個別!AO82,"操作端末専用アカウント",IF(【必須】サービス個別!L82=【必須】サービス個別!AQ82,"標準アカウント",""))</f>
        <v/>
      </c>
    </row>
    <row r="23" spans="2:7" s="172" customFormat="1" ht="20.100000000000001" customHeight="1" thickBot="1" x14ac:dyDescent="0.5">
      <c r="B23" s="176" t="s">
        <v>371</v>
      </c>
      <c r="C23" s="1401" t="s">
        <v>372</v>
      </c>
      <c r="D23" s="1402"/>
      <c r="E23" s="1402"/>
      <c r="F23" s="1402"/>
      <c r="G23" s="1403"/>
    </row>
    <row r="24" spans="2:7" s="172" customFormat="1" ht="20.100000000000001" customHeight="1" thickBot="1" x14ac:dyDescent="0.5">
      <c r="B24" s="177" t="s">
        <v>386</v>
      </c>
      <c r="C24" s="1404" t="s">
        <v>387</v>
      </c>
      <c r="D24" s="1405"/>
      <c r="E24" s="1406" t="s">
        <v>388</v>
      </c>
      <c r="F24" s="1407"/>
      <c r="G24" s="1408"/>
    </row>
    <row r="25" spans="2:7" s="172" customFormat="1" ht="15.6" thickTop="1" x14ac:dyDescent="0.45">
      <c r="B25" s="186"/>
      <c r="C25" s="186"/>
      <c r="D25" s="186"/>
      <c r="E25" s="186"/>
      <c r="F25" s="186"/>
      <c r="G25" s="186"/>
    </row>
    <row r="26" spans="2:7" s="172" customFormat="1" ht="15" x14ac:dyDescent="0.45">
      <c r="B26" s="187"/>
    </row>
    <row r="27" spans="2:7" s="172" customFormat="1" ht="15" x14ac:dyDescent="0.45">
      <c r="B27" s="1409" t="s">
        <v>354</v>
      </c>
      <c r="C27" s="1371"/>
      <c r="D27" s="1371"/>
      <c r="E27" s="1371"/>
      <c r="F27" s="1371"/>
      <c r="G27" s="1371"/>
    </row>
    <row r="28" spans="2:7" s="172" customFormat="1" ht="15" x14ac:dyDescent="0.45">
      <c r="B28" s="1384" t="s">
        <v>389</v>
      </c>
      <c r="C28" s="1371"/>
      <c r="D28" s="1371"/>
      <c r="E28" s="1371"/>
      <c r="F28" s="1371"/>
      <c r="G28" s="1371"/>
    </row>
    <row r="29" spans="2:7" s="172" customFormat="1" ht="15" x14ac:dyDescent="0.45">
      <c r="B29" s="188"/>
    </row>
    <row r="30" spans="2:7" s="172" customFormat="1" ht="15" x14ac:dyDescent="0.45">
      <c r="B30" s="178"/>
    </row>
    <row r="31" spans="2:7" s="172" customFormat="1" ht="15" x14ac:dyDescent="0.45">
      <c r="B31" s="178"/>
    </row>
    <row r="32" spans="2:7" s="172" customFormat="1" ht="15" x14ac:dyDescent="0.45">
      <c r="B32" s="178"/>
    </row>
    <row r="33" spans="2:7" s="172" customFormat="1" ht="15" x14ac:dyDescent="0.45">
      <c r="B33" s="178"/>
    </row>
    <row r="34" spans="2:7" s="172" customFormat="1" ht="15" x14ac:dyDescent="0.45">
      <c r="B34" s="178"/>
    </row>
    <row r="35" spans="2:7" s="172" customFormat="1" ht="15" x14ac:dyDescent="0.45">
      <c r="B35" s="178"/>
    </row>
    <row r="36" spans="2:7" s="172" customFormat="1" ht="15" x14ac:dyDescent="0.45">
      <c r="B36" s="178"/>
    </row>
    <row r="37" spans="2:7" s="172" customFormat="1" ht="15" x14ac:dyDescent="0.45">
      <c r="B37" s="178"/>
    </row>
    <row r="38" spans="2:7" s="172" customFormat="1" ht="15" x14ac:dyDescent="0.45">
      <c r="B38" s="178"/>
    </row>
    <row r="39" spans="2:7" s="172" customFormat="1" ht="15" x14ac:dyDescent="0.45">
      <c r="B39" s="178"/>
    </row>
    <row r="40" spans="2:7" s="172" customFormat="1" ht="15.6" thickBot="1" x14ac:dyDescent="0.5">
      <c r="B40" s="178"/>
    </row>
    <row r="41" spans="2:7" s="172" customFormat="1" ht="13.35" customHeight="1" thickBot="1" x14ac:dyDescent="0.5">
      <c r="B41" s="1411" t="s">
        <v>374</v>
      </c>
      <c r="C41" s="1412"/>
      <c r="D41" s="1411" t="s">
        <v>375</v>
      </c>
      <c r="E41" s="1412"/>
      <c r="F41" s="1413" t="s">
        <v>363</v>
      </c>
      <c r="G41" s="1414"/>
    </row>
    <row r="42" spans="2:7" s="172" customFormat="1" ht="13.35" customHeight="1" thickBot="1" x14ac:dyDescent="0.5">
      <c r="B42" s="1415"/>
      <c r="C42" s="1416"/>
      <c r="D42" s="1417"/>
      <c r="E42" s="1418"/>
      <c r="F42" s="1419"/>
      <c r="G42" s="1420"/>
    </row>
    <row r="43" spans="2:7" s="172" customFormat="1" ht="13.35" customHeight="1" thickBot="1" x14ac:dyDescent="0.5">
      <c r="B43" s="189" t="s">
        <v>376</v>
      </c>
      <c r="C43" s="190" t="s">
        <v>344</v>
      </c>
      <c r="D43" s="1421" t="s">
        <v>364</v>
      </c>
      <c r="E43" s="1414"/>
      <c r="F43" s="1413" t="s">
        <v>352</v>
      </c>
      <c r="G43" s="1414"/>
    </row>
    <row r="44" spans="2:7" s="172" customFormat="1" ht="13.35" customHeight="1" thickBot="1" x14ac:dyDescent="0.5">
      <c r="B44" s="191"/>
      <c r="C44" s="192"/>
      <c r="D44" s="1422"/>
      <c r="E44" s="1420"/>
      <c r="F44" s="1419"/>
      <c r="G44" s="1420"/>
    </row>
    <row r="45" spans="2:7" s="172" customFormat="1" ht="5.4" customHeight="1" thickBot="1" x14ac:dyDescent="0.5">
      <c r="B45" s="1423"/>
      <c r="C45" s="1424"/>
      <c r="D45" s="1424"/>
      <c r="E45" s="1424"/>
      <c r="F45" s="1425"/>
    </row>
    <row r="46" spans="2:7" s="172" customFormat="1" ht="13.35" customHeight="1" thickBot="1" x14ac:dyDescent="0.5">
      <c r="B46" s="189" t="s">
        <v>377</v>
      </c>
      <c r="C46" s="1399"/>
      <c r="D46" s="1410"/>
      <c r="E46" s="1410"/>
      <c r="F46" s="1410"/>
      <c r="G46" s="1400"/>
    </row>
    <row r="47" spans="2:7" s="172" customFormat="1" ht="15" hidden="1" x14ac:dyDescent="0.45">
      <c r="B47" s="186"/>
      <c r="C47" s="186"/>
      <c r="D47" s="186"/>
      <c r="E47" s="186"/>
      <c r="F47" s="186"/>
    </row>
    <row r="48" spans="2:7" s="172" customFormat="1" x14ac:dyDescent="0.45">
      <c r="B48"/>
    </row>
    <row r="49" s="172" customFormat="1" ht="15" x14ac:dyDescent="0.45"/>
  </sheetData>
  <mergeCells count="41">
    <mergeCell ref="C46:G46"/>
    <mergeCell ref="B41:C41"/>
    <mergeCell ref="D41:E41"/>
    <mergeCell ref="F41:G41"/>
    <mergeCell ref="B42:C42"/>
    <mergeCell ref="D42:E42"/>
    <mergeCell ref="F42:G42"/>
    <mergeCell ref="D43:E43"/>
    <mergeCell ref="F43:G43"/>
    <mergeCell ref="D44:E44"/>
    <mergeCell ref="F44:G44"/>
    <mergeCell ref="B45:F45"/>
    <mergeCell ref="B28:G28"/>
    <mergeCell ref="C9:G9"/>
    <mergeCell ref="C15:G15"/>
    <mergeCell ref="B16:B22"/>
    <mergeCell ref="C16:E16"/>
    <mergeCell ref="F16:F17"/>
    <mergeCell ref="D17:E17"/>
    <mergeCell ref="D18:E18"/>
    <mergeCell ref="D19:E19"/>
    <mergeCell ref="D20:E20"/>
    <mergeCell ref="D21:E21"/>
    <mergeCell ref="D22:E22"/>
    <mergeCell ref="C23:G23"/>
    <mergeCell ref="C24:D24"/>
    <mergeCell ref="E24:G24"/>
    <mergeCell ref="B27:G27"/>
    <mergeCell ref="D8:E8"/>
    <mergeCell ref="F8:G8"/>
    <mergeCell ref="B1:G1"/>
    <mergeCell ref="F2:G2"/>
    <mergeCell ref="B3:G3"/>
    <mergeCell ref="B4:C4"/>
    <mergeCell ref="D4:E4"/>
    <mergeCell ref="F4:G4"/>
    <mergeCell ref="D5:E6"/>
    <mergeCell ref="F5:G6"/>
    <mergeCell ref="C6:C7"/>
    <mergeCell ref="D7:E7"/>
    <mergeCell ref="F7:G7"/>
  </mergeCells>
  <phoneticPr fontId="4"/>
  <pageMargins left="0.74803149606299213" right="0.74803149606299213" top="0.98425196850393704" bottom="0.98425196850393704" header="0.51181102362204722" footer="0.51181102362204722"/>
  <pageSetup paperSize="9" scale="8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5B204A8B-3161-4740-94B8-21FA3DBD2179}">
            <xm:f>【必須】サービス個別!$F$11=【必須】サービス個別!$AO$11</xm:f>
            <x14:dxf>
              <fill>
                <patternFill>
                  <bgColor rgb="FFFF0000"/>
                </patternFill>
              </fill>
            </x14:dxf>
          </x14:cfRule>
          <x14:cfRule type="expression" priority="2" id="{0BC3332C-B3FE-46F2-B096-05E0DCF4C176}">
            <xm:f>【必須】サービス個別!$F$10=【必須】サービス個別!$AO$10</xm:f>
            <x14:dxf>
              <fill>
                <patternFill>
                  <bgColor rgb="FFFF0000"/>
                </patternFill>
              </fill>
            </x14:dxf>
          </x14:cfRule>
          <x14:cfRule type="expression" priority="3" id="{F5B57D90-C266-41E5-BA06-C093B5378969}">
            <xm:f>【必須】サービス個別!$F$9=【必須】サービス個別!$AO$9</xm:f>
            <x14:dxf>
              <fill>
                <patternFill>
                  <bgColor rgb="FFFF0000"/>
                </patternFill>
              </fill>
            </x14:dxf>
          </x14:cfRule>
          <x14:cfRule type="expression" priority="4" id="{84BFA639-4029-4A18-98FF-588DA5532858}">
            <xm:f>【必須】サービス個別!$F$16=【必須】サービス個別!$AO$16</xm:f>
            <x14:dxf>
              <fill>
                <patternFill>
                  <bgColor rgb="FFFF0000"/>
                </patternFill>
              </fill>
            </x14:dxf>
          </x14:cfRule>
          <x14:cfRule type="expression" priority="5" id="{8BC06269-406D-44AE-B083-56590C693F7E}">
            <xm:f>【必須】サービス個別!$F$15=【必須】サービス個別!$AO$15</xm:f>
            <x14:dxf>
              <fill>
                <patternFill>
                  <bgColor rgb="FFFF0000"/>
                </patternFill>
              </fill>
            </x14:dxf>
          </x14:cfRule>
          <x14:cfRule type="expression" priority="6" id="{5AE671D6-FDAA-46D0-8A64-E6ADBFA7FFFA}">
            <xm:f>【必須】サービス個別!$F$13=【必須】サービス個別!$AO$13</xm:f>
            <x14:dxf>
              <fill>
                <patternFill>
                  <bgColor rgb="FFFF0000"/>
                </patternFill>
              </fill>
            </x14:dxf>
          </x14:cfRule>
          <xm:sqref>F2:G2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5A83A-D543-4605-A276-7BCC0087DCC4}">
  <sheetPr codeName="Sheet2">
    <tabColor theme="5" tint="0.79998168889431442"/>
    <pageSetUpPr fitToPage="1"/>
  </sheetPr>
  <dimension ref="A1:AU37"/>
  <sheetViews>
    <sheetView showGridLines="0" view="pageBreakPreview" zoomScale="85" zoomScaleNormal="85" zoomScaleSheetLayoutView="85" workbookViewId="0">
      <selection activeCell="B4" sqref="B4:AK4"/>
    </sheetView>
  </sheetViews>
  <sheetFormatPr defaultColWidth="3.59765625" defaultRowHeight="15" x14ac:dyDescent="0.45"/>
  <cols>
    <col min="1" max="39" width="3.59765625" style="18"/>
    <col min="40" max="41" width="3.59765625" style="18" hidden="1" customWidth="1"/>
    <col min="42" max="16384" width="3.59765625" style="18"/>
  </cols>
  <sheetData>
    <row r="1" spans="1:47" ht="16.2" x14ac:dyDescent="0.45">
      <c r="A1" s="3"/>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7" ht="16.2" x14ac:dyDescent="0.45">
      <c r="A2" s="3"/>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7" ht="16.2" x14ac:dyDescent="0.45">
      <c r="A3" s="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47" ht="27" x14ac:dyDescent="0.45">
      <c r="A4" s="5"/>
      <c r="B4" s="658" t="s">
        <v>122</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4"/>
    </row>
    <row r="5" spans="1:47" ht="16.2" x14ac:dyDescent="0.4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row>
    <row r="6" spans="1:47" ht="16.2" x14ac:dyDescent="0.45">
      <c r="A6" s="5"/>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tr">
        <f>【必須】基本情報!AK6</f>
        <v>2022/4/1　Ver2.2</v>
      </c>
      <c r="AL6" s="4"/>
    </row>
    <row r="8" spans="1:47" ht="16.2" x14ac:dyDescent="0.45">
      <c r="B8" s="704" t="s">
        <v>123</v>
      </c>
      <c r="C8" s="705"/>
      <c r="D8" s="705"/>
      <c r="E8" s="705"/>
      <c r="F8" s="705"/>
      <c r="G8" s="705"/>
      <c r="H8" s="705"/>
      <c r="I8" s="705"/>
      <c r="J8" s="705"/>
      <c r="K8" s="705"/>
      <c r="L8" s="705"/>
      <c r="M8" s="705"/>
      <c r="N8" s="705"/>
      <c r="O8" s="705"/>
      <c r="P8" s="705"/>
      <c r="Q8" s="705"/>
      <c r="R8" s="705"/>
      <c r="S8" s="705"/>
      <c r="T8" s="705"/>
      <c r="U8" s="705"/>
      <c r="V8" s="705"/>
      <c r="W8" s="705"/>
      <c r="X8" s="705"/>
      <c r="Y8" s="705"/>
      <c r="Z8" s="705"/>
      <c r="AA8" s="705"/>
      <c r="AB8" s="705"/>
      <c r="AC8" s="705"/>
      <c r="AD8" s="705"/>
      <c r="AE8" s="705"/>
      <c r="AF8" s="705"/>
      <c r="AG8" s="705"/>
      <c r="AH8" s="705"/>
      <c r="AI8" s="705"/>
      <c r="AJ8" s="705"/>
      <c r="AK8" s="706"/>
    </row>
    <row r="9" spans="1:47" ht="16.5" customHeight="1" x14ac:dyDescent="0.45">
      <c r="B9" s="707" t="s">
        <v>124</v>
      </c>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c r="AG9" s="708"/>
      <c r="AH9" s="708"/>
      <c r="AI9" s="708"/>
      <c r="AJ9" s="708"/>
      <c r="AK9" s="709"/>
    </row>
    <row r="10" spans="1:47" ht="9.75" customHeight="1" thickBot="1" x14ac:dyDescent="0.5">
      <c r="K10" s="308"/>
    </row>
    <row r="11" spans="1:47" s="217" customFormat="1" ht="18.899999999999999" customHeight="1" x14ac:dyDescent="0.45">
      <c r="B11" s="710" t="s">
        <v>125</v>
      </c>
      <c r="C11" s="638" t="s">
        <v>126</v>
      </c>
      <c r="D11" s="408"/>
      <c r="E11" s="409"/>
      <c r="F11" s="713" t="s">
        <v>127</v>
      </c>
      <c r="G11" s="716" t="s">
        <v>73</v>
      </c>
      <c r="H11" s="717"/>
      <c r="I11" s="722" t="s">
        <v>74</v>
      </c>
      <c r="J11" s="723"/>
      <c r="K11" s="309" t="s">
        <v>11</v>
      </c>
      <c r="L11" s="726" t="s">
        <v>128</v>
      </c>
      <c r="M11" s="726"/>
      <c r="N11" s="726"/>
      <c r="O11" s="726"/>
      <c r="P11" s="726"/>
      <c r="Q11" s="726"/>
      <c r="R11" s="310" t="s">
        <v>79</v>
      </c>
      <c r="S11" s="727" t="s">
        <v>129</v>
      </c>
      <c r="T11" s="727"/>
      <c r="U11" s="727"/>
      <c r="V11" s="727"/>
      <c r="W11" s="727"/>
      <c r="X11" s="727"/>
      <c r="Y11" s="727"/>
      <c r="Z11" s="727"/>
      <c r="AA11" s="727"/>
      <c r="AB11" s="727"/>
      <c r="AC11" s="727"/>
      <c r="AD11" s="727"/>
      <c r="AE11" s="727"/>
      <c r="AF11" s="727"/>
      <c r="AG11" s="727"/>
      <c r="AH11" s="727"/>
      <c r="AI11" s="727"/>
      <c r="AJ11" s="727"/>
      <c r="AK11" s="728"/>
      <c r="AL11" s="2"/>
      <c r="AN11" s="2" t="s">
        <v>14</v>
      </c>
      <c r="AO11" s="2" t="str">
        <f>IF($K$12="□","■","")</f>
        <v>■</v>
      </c>
    </row>
    <row r="12" spans="1:47" s="217" customFormat="1" ht="18.899999999999999" customHeight="1" x14ac:dyDescent="0.45">
      <c r="B12" s="711"/>
      <c r="C12" s="639"/>
      <c r="D12" s="410"/>
      <c r="E12" s="411"/>
      <c r="F12" s="714"/>
      <c r="G12" s="718"/>
      <c r="H12" s="719"/>
      <c r="I12" s="724"/>
      <c r="J12" s="468"/>
      <c r="K12" s="254" t="s">
        <v>11</v>
      </c>
      <c r="L12" s="442" t="s">
        <v>84</v>
      </c>
      <c r="M12" s="442"/>
      <c r="N12" s="442"/>
      <c r="O12" s="442"/>
      <c r="P12" s="442"/>
      <c r="Q12" s="442"/>
      <c r="R12" s="255" t="s">
        <v>85</v>
      </c>
      <c r="S12" s="529" t="s">
        <v>130</v>
      </c>
      <c r="T12" s="529"/>
      <c r="U12" s="529"/>
      <c r="V12" s="529"/>
      <c r="W12" s="529"/>
      <c r="X12" s="529"/>
      <c r="Y12" s="529"/>
      <c r="Z12" s="529"/>
      <c r="AA12" s="529"/>
      <c r="AB12" s="529"/>
      <c r="AC12" s="529"/>
      <c r="AD12" s="529"/>
      <c r="AE12" s="529"/>
      <c r="AF12" s="529"/>
      <c r="AG12" s="529"/>
      <c r="AH12" s="529"/>
      <c r="AI12" s="529"/>
      <c r="AJ12" s="529"/>
      <c r="AK12" s="530"/>
      <c r="AL12" s="2"/>
      <c r="AN12" s="2" t="s">
        <v>14</v>
      </c>
      <c r="AO12" s="2" t="str">
        <f>IF($K$11="□","■","")</f>
        <v>■</v>
      </c>
      <c r="AP12" s="2"/>
      <c r="AQ12" s="2"/>
      <c r="AR12" s="2"/>
      <c r="AS12" s="2"/>
      <c r="AT12" s="2"/>
      <c r="AU12" s="2"/>
    </row>
    <row r="13" spans="1:47" s="217" customFormat="1" ht="18.899999999999999" customHeight="1" x14ac:dyDescent="0.45">
      <c r="B13" s="711"/>
      <c r="C13" s="639"/>
      <c r="D13" s="410"/>
      <c r="E13" s="411"/>
      <c r="F13" s="714"/>
      <c r="G13" s="718"/>
      <c r="H13" s="719"/>
      <c r="I13" s="725"/>
      <c r="J13" s="470"/>
      <c r="K13" s="311"/>
      <c r="L13" s="274"/>
      <c r="M13" s="274"/>
      <c r="N13" s="274"/>
      <c r="O13" s="274"/>
      <c r="P13" s="274"/>
      <c r="Q13" s="274"/>
      <c r="R13" s="302"/>
      <c r="S13" s="274" t="s">
        <v>87</v>
      </c>
      <c r="T13" s="729"/>
      <c r="U13" s="729"/>
      <c r="V13" s="729"/>
      <c r="W13" s="729"/>
      <c r="X13" s="729"/>
      <c r="Y13" s="729"/>
      <c r="Z13" s="729"/>
      <c r="AA13" s="729"/>
      <c r="AB13" s="729"/>
      <c r="AC13" s="729"/>
      <c r="AD13" s="729"/>
      <c r="AE13" s="729"/>
      <c r="AF13" s="729"/>
      <c r="AG13" s="729"/>
      <c r="AH13" s="729"/>
      <c r="AI13" s="729"/>
      <c r="AJ13" s="729"/>
      <c r="AK13" s="312" t="s">
        <v>88</v>
      </c>
      <c r="AL13" s="2"/>
      <c r="AN13" s="2"/>
      <c r="AO13" s="2"/>
      <c r="AP13" s="2"/>
      <c r="AQ13" s="2"/>
      <c r="AR13" s="2"/>
      <c r="AS13" s="2"/>
      <c r="AT13" s="2"/>
      <c r="AU13" s="2"/>
    </row>
    <row r="14" spans="1:47" s="217" customFormat="1" ht="18.899999999999999" customHeight="1" x14ac:dyDescent="0.45">
      <c r="B14" s="711"/>
      <c r="C14" s="639"/>
      <c r="D14" s="410"/>
      <c r="E14" s="411"/>
      <c r="F14" s="714"/>
      <c r="G14" s="718"/>
      <c r="H14" s="719"/>
      <c r="I14" s="465" t="s">
        <v>131</v>
      </c>
      <c r="J14" s="466"/>
      <c r="K14" s="313" t="s">
        <v>11</v>
      </c>
      <c r="L14" s="523" t="s">
        <v>443</v>
      </c>
      <c r="M14" s="523"/>
      <c r="N14" s="523"/>
      <c r="O14" s="523"/>
      <c r="P14" s="523"/>
      <c r="Q14" s="523"/>
      <c r="R14" s="523"/>
      <c r="S14" s="523"/>
      <c r="T14" s="523"/>
      <c r="U14" s="523"/>
      <c r="V14" s="523"/>
      <c r="W14" s="523"/>
      <c r="AK14" s="314"/>
      <c r="AL14" s="2"/>
      <c r="AN14" s="2" t="s">
        <v>11</v>
      </c>
      <c r="AO14" s="2" t="str">
        <f>IF(AND($K$15="□",$K$16="□"),"■","")</f>
        <v>■</v>
      </c>
      <c r="AP14" s="239"/>
      <c r="AS14" s="2"/>
    </row>
    <row r="15" spans="1:47" s="217" customFormat="1" ht="18.899999999999999" customHeight="1" x14ac:dyDescent="0.45">
      <c r="B15" s="711"/>
      <c r="C15" s="639"/>
      <c r="D15" s="410"/>
      <c r="E15" s="411"/>
      <c r="F15" s="714"/>
      <c r="G15" s="718"/>
      <c r="H15" s="719"/>
      <c r="I15" s="467"/>
      <c r="J15" s="468"/>
      <c r="K15" s="315" t="s">
        <v>11</v>
      </c>
      <c r="L15" s="442" t="s">
        <v>132</v>
      </c>
      <c r="M15" s="442"/>
      <c r="N15" s="442"/>
      <c r="O15" s="442"/>
      <c r="P15" s="442"/>
      <c r="Q15" s="442"/>
      <c r="R15" s="442"/>
      <c r="S15" s="442"/>
      <c r="T15" s="442"/>
      <c r="U15" s="442"/>
      <c r="V15" s="260"/>
      <c r="W15" s="260"/>
      <c r="X15" s="260"/>
      <c r="Y15" s="316"/>
      <c r="Z15" s="260"/>
      <c r="AA15" s="260"/>
      <c r="AB15" s="260"/>
      <c r="AC15" s="260"/>
      <c r="AD15" s="260"/>
      <c r="AE15" s="260"/>
      <c r="AF15" s="260"/>
      <c r="AG15" s="260"/>
      <c r="AH15" s="260"/>
      <c r="AI15" s="260"/>
      <c r="AJ15" s="260"/>
      <c r="AK15" s="272"/>
      <c r="AL15" s="2"/>
      <c r="AN15" s="2" t="s">
        <v>11</v>
      </c>
      <c r="AO15" s="2" t="str">
        <f>IF(AND($K$14="□",$K$16="□"),"■","")</f>
        <v>■</v>
      </c>
      <c r="AP15" s="239"/>
      <c r="AQ15" s="2"/>
      <c r="AR15" s="2"/>
      <c r="AS15" s="2"/>
      <c r="AT15" s="2"/>
      <c r="AU15" s="2"/>
    </row>
    <row r="16" spans="1:47" s="217" customFormat="1" ht="18.899999999999999" customHeight="1" x14ac:dyDescent="0.45">
      <c r="B16" s="711"/>
      <c r="C16" s="639"/>
      <c r="D16" s="410"/>
      <c r="E16" s="411"/>
      <c r="F16" s="715"/>
      <c r="G16" s="720"/>
      <c r="H16" s="721"/>
      <c r="I16" s="469"/>
      <c r="J16" s="470"/>
      <c r="K16" s="317" t="s">
        <v>11</v>
      </c>
      <c r="L16" s="443" t="s">
        <v>133</v>
      </c>
      <c r="M16" s="443"/>
      <c r="N16" s="443"/>
      <c r="O16" s="443"/>
      <c r="P16" s="443"/>
      <c r="Q16" s="443"/>
      <c r="R16" s="443"/>
      <c r="S16" s="443"/>
      <c r="T16" s="443"/>
      <c r="U16" s="443"/>
      <c r="V16" s="274"/>
      <c r="W16" s="274"/>
      <c r="X16" s="274"/>
      <c r="Y16" s="318"/>
      <c r="Z16" s="274"/>
      <c r="AA16" s="274"/>
      <c r="AB16" s="274"/>
      <c r="AC16" s="274"/>
      <c r="AD16" s="274"/>
      <c r="AE16" s="274"/>
      <c r="AF16" s="274"/>
      <c r="AG16" s="274"/>
      <c r="AH16" s="274"/>
      <c r="AI16" s="274"/>
      <c r="AJ16" s="274"/>
      <c r="AK16" s="276"/>
      <c r="AL16" s="2"/>
      <c r="AN16" s="2" t="s">
        <v>11</v>
      </c>
      <c r="AO16" s="2" t="str">
        <f>IF(AND($K$14="□",$K$15="□"),"■","")</f>
        <v>■</v>
      </c>
      <c r="AP16" s="239"/>
      <c r="AQ16" s="2"/>
      <c r="AR16" s="2"/>
      <c r="AS16" s="2"/>
      <c r="AT16" s="2"/>
      <c r="AU16" s="2"/>
    </row>
    <row r="17" spans="2:47" s="217" customFormat="1" ht="18.899999999999999" customHeight="1" x14ac:dyDescent="0.3">
      <c r="B17" s="711"/>
      <c r="C17" s="639"/>
      <c r="D17" s="410"/>
      <c r="E17" s="411"/>
      <c r="F17" s="689" t="s">
        <v>89</v>
      </c>
      <c r="G17" s="459" t="s">
        <v>90</v>
      </c>
      <c r="H17" s="460"/>
      <c r="I17" s="465" t="s">
        <v>91</v>
      </c>
      <c r="J17" s="466"/>
      <c r="K17" s="262" t="s">
        <v>11</v>
      </c>
      <c r="L17" s="457" t="s">
        <v>118</v>
      </c>
      <c r="M17" s="457"/>
      <c r="N17" s="457"/>
      <c r="O17" s="457"/>
      <c r="P17" s="457"/>
      <c r="Q17" s="457"/>
      <c r="R17" s="297"/>
      <c r="S17" s="297"/>
      <c r="T17" s="297"/>
      <c r="U17" s="297"/>
      <c r="V17" s="297"/>
      <c r="W17" s="297"/>
      <c r="X17" s="297"/>
      <c r="Y17" s="297"/>
      <c r="Z17" s="297"/>
      <c r="AA17" s="297"/>
      <c r="AB17" s="267"/>
      <c r="AC17" s="267"/>
      <c r="AD17" s="267"/>
      <c r="AE17" s="267"/>
      <c r="AF17" s="319"/>
      <c r="AG17" s="319"/>
      <c r="AH17" s="320"/>
      <c r="AI17" s="319"/>
      <c r="AJ17" s="319"/>
      <c r="AK17" s="321"/>
      <c r="AL17" s="2"/>
      <c r="AM17" s="2"/>
      <c r="AN17" s="2" t="s">
        <v>14</v>
      </c>
      <c r="AO17" s="2" t="str">
        <f>IF(AND($K$22="□",$K$18="□"),"■","")</f>
        <v>■</v>
      </c>
      <c r="AP17" s="2"/>
      <c r="AS17" s="2"/>
    </row>
    <row r="18" spans="2:47" s="217" customFormat="1" ht="18.899999999999999" customHeight="1" x14ac:dyDescent="0.45">
      <c r="B18" s="711"/>
      <c r="C18" s="639"/>
      <c r="D18" s="410"/>
      <c r="E18" s="411"/>
      <c r="F18" s="690"/>
      <c r="G18" s="461"/>
      <c r="H18" s="462"/>
      <c r="I18" s="467"/>
      <c r="J18" s="468"/>
      <c r="K18" s="322" t="s">
        <v>11</v>
      </c>
      <c r="L18" s="692" t="s">
        <v>92</v>
      </c>
      <c r="M18" s="692"/>
      <c r="N18" s="693"/>
      <c r="O18" s="323" t="s">
        <v>11</v>
      </c>
      <c r="P18" s="694" t="s">
        <v>93</v>
      </c>
      <c r="Q18" s="695"/>
      <c r="R18" s="695"/>
      <c r="S18" s="695"/>
      <c r="T18" s="695"/>
      <c r="U18" s="695"/>
      <c r="V18" s="695"/>
      <c r="W18" s="324" t="s">
        <v>94</v>
      </c>
      <c r="X18" s="699" t="s">
        <v>95</v>
      </c>
      <c r="Y18" s="695"/>
      <c r="Z18" s="695"/>
      <c r="AA18" s="695"/>
      <c r="AB18" s="695"/>
      <c r="AC18" s="695"/>
      <c r="AD18" s="695"/>
      <c r="AE18" s="700"/>
      <c r="AF18" s="700"/>
      <c r="AG18" s="700"/>
      <c r="AH18" s="700"/>
      <c r="AI18" s="700"/>
      <c r="AJ18" s="700"/>
      <c r="AK18" s="325" t="s">
        <v>134</v>
      </c>
      <c r="AL18" s="2"/>
      <c r="AM18" s="2"/>
      <c r="AN18" s="2" t="s">
        <v>14</v>
      </c>
      <c r="AO18" s="2" t="str">
        <f>IF(AND($K$17="□",$K$22="□"),"■","")</f>
        <v>■</v>
      </c>
      <c r="AP18" s="2"/>
      <c r="AQ18" s="2"/>
      <c r="AR18" s="2"/>
      <c r="AS18" s="2"/>
      <c r="AT18" s="2"/>
      <c r="AU18" s="2"/>
    </row>
    <row r="19" spans="2:47" s="217" customFormat="1" ht="18.899999999999999" customHeight="1" x14ac:dyDescent="0.45">
      <c r="B19" s="711"/>
      <c r="C19" s="639"/>
      <c r="D19" s="410"/>
      <c r="E19" s="411"/>
      <c r="F19" s="690"/>
      <c r="G19" s="461"/>
      <c r="H19" s="462"/>
      <c r="I19" s="467"/>
      <c r="J19" s="468"/>
      <c r="K19" s="701"/>
      <c r="L19" s="482"/>
      <c r="M19" s="482"/>
      <c r="N19" s="483"/>
      <c r="O19" s="269" t="s">
        <v>11</v>
      </c>
      <c r="P19" s="488" t="s">
        <v>97</v>
      </c>
      <c r="Q19" s="695"/>
      <c r="R19" s="695"/>
      <c r="S19" s="695"/>
      <c r="T19" s="702" t="s">
        <v>135</v>
      </c>
      <c r="U19" s="490"/>
      <c r="V19" s="490"/>
      <c r="W19" s="490"/>
      <c r="X19" s="490"/>
      <c r="Y19" s="490"/>
      <c r="Z19" s="490"/>
      <c r="AA19" s="490"/>
      <c r="AB19" s="490"/>
      <c r="AC19" s="490"/>
      <c r="AD19" s="490"/>
      <c r="AE19" s="490"/>
      <c r="AF19" s="490"/>
      <c r="AG19" s="490"/>
      <c r="AH19" s="490"/>
      <c r="AI19" s="490"/>
      <c r="AJ19" s="490"/>
      <c r="AK19" s="491"/>
      <c r="AL19" s="2"/>
      <c r="AN19" s="2" t="s">
        <v>14</v>
      </c>
      <c r="AO19" s="2" t="str">
        <f>IF(AND($K$17="□",$K$22="□",$O$19="□"),"■","")</f>
        <v>■</v>
      </c>
      <c r="AP19" s="2"/>
      <c r="AQ19" s="2"/>
      <c r="AR19" s="2"/>
      <c r="AS19" s="2"/>
      <c r="AT19" s="2"/>
      <c r="AU19" s="2"/>
    </row>
    <row r="20" spans="2:47" s="217" customFormat="1" ht="18.899999999999999" customHeight="1" x14ac:dyDescent="0.45">
      <c r="B20" s="711"/>
      <c r="C20" s="639"/>
      <c r="D20" s="410"/>
      <c r="E20" s="411"/>
      <c r="F20" s="690"/>
      <c r="G20" s="461"/>
      <c r="H20" s="462"/>
      <c r="I20" s="467"/>
      <c r="J20" s="468"/>
      <c r="K20" s="484"/>
      <c r="L20" s="482"/>
      <c r="M20" s="482"/>
      <c r="N20" s="483"/>
      <c r="O20" s="703"/>
      <c r="P20" s="482"/>
      <c r="Q20" s="482"/>
      <c r="R20" s="482"/>
      <c r="S20" s="482"/>
      <c r="T20" s="494" t="s">
        <v>136</v>
      </c>
      <c r="U20" s="495"/>
      <c r="V20" s="495"/>
      <c r="W20" s="495"/>
      <c r="X20" s="495"/>
      <c r="Y20" s="495"/>
      <c r="Z20" s="495"/>
      <c r="AA20" s="495"/>
      <c r="AB20" s="495"/>
      <c r="AC20" s="495"/>
      <c r="AD20" s="495"/>
      <c r="AE20" s="495"/>
      <c r="AF20" s="495"/>
      <c r="AG20" s="495"/>
      <c r="AH20" s="495"/>
      <c r="AI20" s="495"/>
      <c r="AJ20" s="495"/>
      <c r="AK20" s="496"/>
      <c r="AL20" s="2"/>
      <c r="AM20" s="2"/>
      <c r="AN20" s="2" t="s">
        <v>14</v>
      </c>
      <c r="AO20" s="2" t="str">
        <f>IF(AND($K$17="□",$K$22="□",$O$18="□"),"■","")</f>
        <v>■</v>
      </c>
      <c r="AP20" s="2"/>
      <c r="AQ20" s="2"/>
      <c r="AR20" s="2"/>
      <c r="AS20" s="2"/>
      <c r="AT20" s="2"/>
      <c r="AU20" s="2"/>
    </row>
    <row r="21" spans="2:47" s="217" customFormat="1" ht="18.899999999999999" customHeight="1" x14ac:dyDescent="0.45">
      <c r="B21" s="711"/>
      <c r="C21" s="639"/>
      <c r="D21" s="410"/>
      <c r="E21" s="411"/>
      <c r="F21" s="690"/>
      <c r="G21" s="461"/>
      <c r="H21" s="462"/>
      <c r="I21" s="467"/>
      <c r="J21" s="468"/>
      <c r="K21" s="485"/>
      <c r="L21" s="486"/>
      <c r="M21" s="486"/>
      <c r="N21" s="487"/>
      <c r="O21" s="493"/>
      <c r="P21" s="486"/>
      <c r="Q21" s="486"/>
      <c r="R21" s="486"/>
      <c r="S21" s="486"/>
      <c r="T21" s="497" t="s">
        <v>137</v>
      </c>
      <c r="U21" s="498"/>
      <c r="V21" s="498"/>
      <c r="W21" s="498"/>
      <c r="X21" s="498"/>
      <c r="Y21" s="498"/>
      <c r="Z21" s="498"/>
      <c r="AA21" s="498"/>
      <c r="AB21" s="498"/>
      <c r="AC21" s="498"/>
      <c r="AD21" s="498"/>
      <c r="AE21" s="498"/>
      <c r="AF21" s="498"/>
      <c r="AG21" s="498"/>
      <c r="AH21" s="498"/>
      <c r="AI21" s="498"/>
      <c r="AJ21" s="498"/>
      <c r="AK21" s="499"/>
      <c r="AL21" s="2"/>
      <c r="AM21" s="2"/>
      <c r="AN21" s="2"/>
      <c r="AO21" s="2"/>
      <c r="AP21" s="2"/>
      <c r="AQ21" s="2"/>
      <c r="AR21" s="2"/>
      <c r="AS21" s="2"/>
      <c r="AT21" s="2"/>
      <c r="AU21" s="2"/>
    </row>
    <row r="22" spans="2:47" s="217" customFormat="1" ht="18.899999999999999" customHeight="1" x14ac:dyDescent="0.45">
      <c r="B22" s="711"/>
      <c r="C22" s="639"/>
      <c r="D22" s="410"/>
      <c r="E22" s="411"/>
      <c r="F22" s="691"/>
      <c r="G22" s="463"/>
      <c r="H22" s="464"/>
      <c r="I22" s="469"/>
      <c r="J22" s="470"/>
      <c r="K22" s="265" t="s">
        <v>11</v>
      </c>
      <c r="L22" s="475" t="s">
        <v>101</v>
      </c>
      <c r="M22" s="475"/>
      <c r="N22" s="475"/>
      <c r="O22" s="696" t="s">
        <v>138</v>
      </c>
      <c r="P22" s="697"/>
      <c r="Q22" s="697"/>
      <c r="R22" s="697"/>
      <c r="S22" s="697"/>
      <c r="T22" s="697"/>
      <c r="U22" s="697"/>
      <c r="V22" s="697"/>
      <c r="W22" s="697"/>
      <c r="X22" s="697"/>
      <c r="Y22" s="697"/>
      <c r="Z22" s="697"/>
      <c r="AA22" s="697"/>
      <c r="AB22" s="697"/>
      <c r="AC22" s="697"/>
      <c r="AD22" s="697"/>
      <c r="AE22" s="697"/>
      <c r="AF22" s="697"/>
      <c r="AG22" s="697"/>
      <c r="AH22" s="697"/>
      <c r="AI22" s="697"/>
      <c r="AJ22" s="697"/>
      <c r="AK22" s="698"/>
      <c r="AL22" s="2"/>
      <c r="AM22" s="2"/>
      <c r="AN22" s="2" t="s">
        <v>14</v>
      </c>
      <c r="AO22" s="2" t="str">
        <f>IF(AND($K$17="□",$K$18="□"),"■","")</f>
        <v>■</v>
      </c>
      <c r="AP22" s="2"/>
      <c r="AQ22" s="2"/>
      <c r="AR22" s="2"/>
      <c r="AS22" s="2"/>
      <c r="AT22" s="2"/>
      <c r="AU22" s="2"/>
    </row>
    <row r="23" spans="2:47" s="217" customFormat="1" ht="18.899999999999999" customHeight="1" x14ac:dyDescent="0.45">
      <c r="B23" s="711"/>
      <c r="C23" s="639"/>
      <c r="D23" s="410"/>
      <c r="E23" s="411"/>
      <c r="F23" s="680" t="s">
        <v>103</v>
      </c>
      <c r="G23" s="681" t="s">
        <v>104</v>
      </c>
      <c r="H23" s="682"/>
      <c r="I23" s="439" t="s">
        <v>105</v>
      </c>
      <c r="J23" s="440"/>
      <c r="K23" s="252" t="s">
        <v>11</v>
      </c>
      <c r="L23" s="442" t="s">
        <v>139</v>
      </c>
      <c r="M23" s="442"/>
      <c r="N23" s="442"/>
      <c r="O23" s="442"/>
      <c r="AB23" s="271"/>
      <c r="AC23" s="442"/>
      <c r="AD23" s="442"/>
      <c r="AE23" s="442"/>
      <c r="AF23" s="442"/>
      <c r="AG23" s="442"/>
      <c r="AH23" s="442"/>
      <c r="AI23" s="442"/>
      <c r="AJ23" s="442"/>
      <c r="AK23" s="687"/>
      <c r="AL23" s="2"/>
      <c r="AM23" s="2"/>
      <c r="AN23" s="2" t="s">
        <v>14</v>
      </c>
      <c r="AO23" s="2" t="str">
        <f>IF(AND($K$25="□",$K$24="□"),"■","")</f>
        <v>■</v>
      </c>
      <c r="AP23" s="2"/>
      <c r="AS23" s="2"/>
    </row>
    <row r="24" spans="2:47" s="217" customFormat="1" ht="18.899999999999999" customHeight="1" x14ac:dyDescent="0.45">
      <c r="B24" s="711"/>
      <c r="C24" s="639"/>
      <c r="D24" s="410"/>
      <c r="E24" s="411"/>
      <c r="F24" s="680"/>
      <c r="G24" s="683"/>
      <c r="H24" s="684"/>
      <c r="I24" s="439"/>
      <c r="J24" s="440"/>
      <c r="K24" s="254" t="s">
        <v>11</v>
      </c>
      <c r="L24" s="442" t="s">
        <v>118</v>
      </c>
      <c r="M24" s="442"/>
      <c r="N24" s="442"/>
      <c r="O24" s="442"/>
      <c r="P24" s="442"/>
      <c r="Q24" s="442"/>
      <c r="R24" s="260"/>
      <c r="S24" s="260"/>
      <c r="T24" s="260"/>
      <c r="U24" s="300"/>
      <c r="V24" s="260"/>
      <c r="W24" s="260"/>
      <c r="X24" s="260"/>
      <c r="Y24" s="260"/>
      <c r="Z24" s="260"/>
      <c r="AA24" s="260"/>
      <c r="AB24" s="271"/>
      <c r="AC24" s="260"/>
      <c r="AD24" s="260"/>
      <c r="AE24" s="260"/>
      <c r="AF24" s="260"/>
      <c r="AG24" s="260"/>
      <c r="AH24" s="260"/>
      <c r="AI24" s="260"/>
      <c r="AJ24" s="260"/>
      <c r="AK24" s="272"/>
      <c r="AL24" s="2"/>
      <c r="AM24" s="2"/>
      <c r="AN24" s="2" t="s">
        <v>14</v>
      </c>
      <c r="AO24" s="2" t="str">
        <f>IF(AND($K$25="□",$K$23="□"),"■","")</f>
        <v>■</v>
      </c>
      <c r="AP24" s="2"/>
      <c r="AQ24" s="2"/>
      <c r="AR24" s="2"/>
      <c r="AS24" s="2"/>
      <c r="AT24" s="2"/>
      <c r="AU24" s="2"/>
    </row>
    <row r="25" spans="2:47" s="217" customFormat="1" ht="18.899999999999999" customHeight="1" x14ac:dyDescent="0.45">
      <c r="B25" s="711"/>
      <c r="C25" s="639"/>
      <c r="D25" s="410"/>
      <c r="E25" s="411"/>
      <c r="F25" s="680"/>
      <c r="G25" s="683"/>
      <c r="H25" s="684"/>
      <c r="I25" s="441"/>
      <c r="J25" s="365"/>
      <c r="K25" s="326" t="s">
        <v>11</v>
      </c>
      <c r="L25" s="443" t="s">
        <v>107</v>
      </c>
      <c r="M25" s="443"/>
      <c r="N25" s="443"/>
      <c r="O25" s="443"/>
      <c r="P25" s="273"/>
      <c r="Q25" s="274"/>
      <c r="R25" s="274"/>
      <c r="S25" s="274"/>
      <c r="T25" s="274"/>
      <c r="U25" s="273"/>
      <c r="V25" s="274"/>
      <c r="W25" s="274"/>
      <c r="X25" s="274"/>
      <c r="Y25" s="274"/>
      <c r="Z25" s="274"/>
      <c r="AA25" s="274"/>
      <c r="AB25" s="275"/>
      <c r="AC25" s="274"/>
      <c r="AD25" s="274"/>
      <c r="AE25" s="274"/>
      <c r="AF25" s="274"/>
      <c r="AG25" s="274"/>
      <c r="AH25" s="274"/>
      <c r="AI25" s="274"/>
      <c r="AJ25" s="274"/>
      <c r="AK25" s="276"/>
      <c r="AL25" s="2"/>
      <c r="AM25" s="2"/>
      <c r="AN25" s="2" t="s">
        <v>14</v>
      </c>
      <c r="AO25" s="2" t="str">
        <f>IF(AND($K$23="□",$K$24="□"),"■","")</f>
        <v>■</v>
      </c>
      <c r="AP25" s="2"/>
      <c r="AQ25" s="2"/>
      <c r="AR25" s="2"/>
      <c r="AS25" s="2"/>
      <c r="AT25" s="2"/>
      <c r="AU25" s="2"/>
    </row>
    <row r="26" spans="2:47" s="217" customFormat="1" ht="18" customHeight="1" x14ac:dyDescent="0.45">
      <c r="B26" s="711"/>
      <c r="C26" s="639"/>
      <c r="D26" s="410"/>
      <c r="E26" s="411"/>
      <c r="F26" s="680"/>
      <c r="G26" s="683"/>
      <c r="H26" s="684"/>
      <c r="I26" s="445" t="s">
        <v>22</v>
      </c>
      <c r="J26" s="440"/>
      <c r="K26" s="292" t="s">
        <v>23</v>
      </c>
      <c r="L26" s="688"/>
      <c r="M26" s="688"/>
      <c r="N26" s="327" t="s">
        <v>108</v>
      </c>
      <c r="O26" s="688"/>
      <c r="P26" s="688"/>
      <c r="Q26" s="328"/>
      <c r="R26" s="329"/>
      <c r="S26" s="330"/>
      <c r="T26" s="330"/>
      <c r="U26" s="330"/>
      <c r="V26" s="330"/>
      <c r="W26" s="330"/>
      <c r="X26" s="330"/>
      <c r="Y26" s="330"/>
      <c r="Z26" s="330"/>
      <c r="AA26" s="330"/>
      <c r="AB26" s="330"/>
      <c r="AC26" s="330"/>
      <c r="AD26" s="330"/>
      <c r="AE26" s="330"/>
      <c r="AF26" s="330"/>
      <c r="AG26" s="330"/>
      <c r="AH26" s="330"/>
      <c r="AI26" s="330"/>
      <c r="AJ26" s="330"/>
      <c r="AK26" s="331"/>
      <c r="AL26" s="283"/>
      <c r="AP26" s="2"/>
      <c r="AR26" s="2"/>
      <c r="AS26" s="2"/>
      <c r="AT26" s="2"/>
      <c r="AU26" s="2"/>
    </row>
    <row r="27" spans="2:47" s="217" customFormat="1" ht="24.9" customHeight="1" x14ac:dyDescent="0.45">
      <c r="B27" s="711"/>
      <c r="C27" s="639"/>
      <c r="D27" s="410"/>
      <c r="E27" s="411"/>
      <c r="F27" s="680"/>
      <c r="G27" s="683"/>
      <c r="H27" s="684"/>
      <c r="I27" s="445"/>
      <c r="J27" s="440"/>
      <c r="K27" s="500"/>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2"/>
      <c r="AL27" s="284"/>
      <c r="AQ27" s="2"/>
      <c r="AR27" s="2"/>
      <c r="AS27" s="2"/>
      <c r="AT27" s="2"/>
      <c r="AU27" s="2"/>
    </row>
    <row r="28" spans="2:47" s="217" customFormat="1" ht="24.9" customHeight="1" x14ac:dyDescent="0.45">
      <c r="B28" s="711"/>
      <c r="C28" s="639"/>
      <c r="D28" s="410"/>
      <c r="E28" s="411"/>
      <c r="F28" s="680"/>
      <c r="G28" s="683"/>
      <c r="H28" s="684"/>
      <c r="I28" s="364"/>
      <c r="J28" s="365"/>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4"/>
      <c r="AL28" s="284"/>
      <c r="AQ28" s="2"/>
      <c r="AR28" s="2"/>
      <c r="AS28" s="2"/>
      <c r="AT28" s="2"/>
      <c r="AU28" s="2"/>
    </row>
    <row r="29" spans="2:47" s="217" customFormat="1" ht="15" customHeight="1" x14ac:dyDescent="0.45">
      <c r="B29" s="711"/>
      <c r="C29" s="639"/>
      <c r="D29" s="410"/>
      <c r="E29" s="411"/>
      <c r="F29" s="680"/>
      <c r="G29" s="683"/>
      <c r="H29" s="684"/>
      <c r="I29" s="360" t="s">
        <v>140</v>
      </c>
      <c r="J29" s="361"/>
      <c r="K29" s="679"/>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7"/>
      <c r="AL29" s="284"/>
      <c r="AM29" s="2"/>
      <c r="AN29" s="2"/>
      <c r="AO29" s="2"/>
      <c r="AP29" s="2"/>
      <c r="AQ29" s="2"/>
      <c r="AR29" s="2"/>
      <c r="AS29" s="2"/>
      <c r="AT29" s="2"/>
      <c r="AU29" s="2"/>
    </row>
    <row r="30" spans="2:47" s="217" customFormat="1" ht="30" customHeight="1" x14ac:dyDescent="0.45">
      <c r="B30" s="711"/>
      <c r="C30" s="639"/>
      <c r="D30" s="410"/>
      <c r="E30" s="411"/>
      <c r="F30" s="680"/>
      <c r="G30" s="683"/>
      <c r="H30" s="684"/>
      <c r="I30" s="364" t="s">
        <v>27</v>
      </c>
      <c r="J30" s="365"/>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c r="AL30" s="285"/>
      <c r="AM30" s="2"/>
      <c r="AN30" s="2"/>
      <c r="AO30" s="2"/>
      <c r="AP30" s="2"/>
      <c r="AQ30" s="2"/>
      <c r="AR30" s="2"/>
      <c r="AS30" s="2"/>
      <c r="AT30" s="2"/>
      <c r="AU30" s="2"/>
    </row>
    <row r="31" spans="2:47" s="3" customFormat="1" ht="15" customHeight="1" x14ac:dyDescent="0.45">
      <c r="B31" s="711"/>
      <c r="C31" s="639"/>
      <c r="D31" s="410"/>
      <c r="E31" s="411"/>
      <c r="F31" s="680"/>
      <c r="G31" s="683"/>
      <c r="H31" s="684"/>
      <c r="I31" s="360" t="s">
        <v>140</v>
      </c>
      <c r="J31" s="361"/>
      <c r="K31" s="679"/>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7"/>
      <c r="AL31" s="285"/>
      <c r="AM31" s="2"/>
      <c r="AO31" s="2"/>
      <c r="AP31" s="2"/>
      <c r="AQ31" s="2"/>
      <c r="AR31" s="2"/>
      <c r="AS31" s="2"/>
      <c r="AT31" s="2"/>
      <c r="AU31" s="2"/>
    </row>
    <row r="32" spans="2:47" s="217" customFormat="1" ht="30" customHeight="1" x14ac:dyDescent="0.45">
      <c r="B32" s="711"/>
      <c r="C32" s="639"/>
      <c r="D32" s="410"/>
      <c r="E32" s="411"/>
      <c r="F32" s="680"/>
      <c r="G32" s="683"/>
      <c r="H32" s="684"/>
      <c r="I32" s="364" t="s">
        <v>28</v>
      </c>
      <c r="J32" s="365"/>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c r="AL32" s="285"/>
      <c r="AM32" s="2"/>
      <c r="AN32" s="2"/>
      <c r="AO32" s="2"/>
      <c r="AP32" s="2"/>
      <c r="AQ32" s="2"/>
      <c r="AR32" s="2"/>
      <c r="AS32" s="2"/>
      <c r="AT32" s="2"/>
      <c r="AU32" s="2"/>
    </row>
    <row r="33" spans="2:47" s="217" customFormat="1" ht="24.9" customHeight="1" x14ac:dyDescent="0.45">
      <c r="B33" s="711"/>
      <c r="C33" s="639"/>
      <c r="D33" s="410"/>
      <c r="E33" s="411"/>
      <c r="F33" s="680"/>
      <c r="G33" s="683"/>
      <c r="H33" s="684"/>
      <c r="I33" s="386" t="s">
        <v>29</v>
      </c>
      <c r="J33" s="387"/>
      <c r="K33" s="392"/>
      <c r="L33" s="393"/>
      <c r="M33" s="393"/>
      <c r="N33" s="393"/>
      <c r="O33" s="393"/>
      <c r="P33" s="393"/>
      <c r="Q33" s="393"/>
      <c r="R33" s="393"/>
      <c r="S33" s="393"/>
      <c r="T33" s="393"/>
      <c r="U33" s="393"/>
      <c r="V33" s="393"/>
      <c r="W33" s="286" t="s">
        <v>435</v>
      </c>
      <c r="X33" s="389" t="s">
        <v>30</v>
      </c>
      <c r="Y33" s="391"/>
      <c r="Z33" s="392"/>
      <c r="AA33" s="393"/>
      <c r="AB33" s="393"/>
      <c r="AC33" s="393"/>
      <c r="AD33" s="393"/>
      <c r="AE33" s="393"/>
      <c r="AF33" s="393"/>
      <c r="AG33" s="393"/>
      <c r="AH33" s="393"/>
      <c r="AI33" s="393"/>
      <c r="AJ33" s="393"/>
      <c r="AK33" s="231" t="s">
        <v>435</v>
      </c>
      <c r="AL33" s="285"/>
      <c r="AM33" s="2"/>
      <c r="AN33" s="2"/>
      <c r="AO33" s="2"/>
      <c r="AP33" s="2"/>
      <c r="AQ33" s="2"/>
      <c r="AR33" s="2"/>
      <c r="AS33" s="2"/>
      <c r="AT33" s="2"/>
      <c r="AU33" s="2"/>
    </row>
    <row r="34" spans="2:47" s="217" customFormat="1" ht="24.9" customHeight="1" x14ac:dyDescent="0.45">
      <c r="B34" s="711"/>
      <c r="C34" s="639"/>
      <c r="D34" s="410"/>
      <c r="E34" s="411"/>
      <c r="F34" s="680"/>
      <c r="G34" s="683"/>
      <c r="H34" s="684"/>
      <c r="I34" s="386" t="s">
        <v>31</v>
      </c>
      <c r="J34" s="387"/>
      <c r="K34" s="388"/>
      <c r="L34" s="388"/>
      <c r="M34" s="388"/>
      <c r="N34" s="388"/>
      <c r="O34" s="388"/>
      <c r="P34" s="388"/>
      <c r="Q34" s="388"/>
      <c r="R34" s="388"/>
      <c r="S34" s="388"/>
      <c r="T34" s="388"/>
      <c r="U34" s="388"/>
      <c r="V34" s="388"/>
      <c r="W34" s="388"/>
      <c r="X34" s="389" t="s">
        <v>32</v>
      </c>
      <c r="Y34" s="391"/>
      <c r="Z34" s="392"/>
      <c r="AA34" s="393"/>
      <c r="AB34" s="393"/>
      <c r="AC34" s="393"/>
      <c r="AD34" s="393"/>
      <c r="AE34" s="393"/>
      <c r="AF34" s="393"/>
      <c r="AG34" s="393"/>
      <c r="AH34" s="393"/>
      <c r="AI34" s="393"/>
      <c r="AJ34" s="393"/>
      <c r="AK34" s="231" t="s">
        <v>435</v>
      </c>
      <c r="AL34" s="2"/>
      <c r="AM34" s="2"/>
      <c r="AN34" s="2"/>
      <c r="AO34" s="2"/>
      <c r="AP34" s="232" t="s">
        <v>33</v>
      </c>
      <c r="AQ34" s="2"/>
      <c r="AR34" s="2"/>
      <c r="AS34" s="2"/>
      <c r="AT34" s="2"/>
      <c r="AU34" s="2"/>
    </row>
    <row r="35" spans="2:47" s="217" customFormat="1" ht="24.9" customHeight="1" x14ac:dyDescent="0.45">
      <c r="B35" s="711"/>
      <c r="C35" s="639"/>
      <c r="D35" s="410"/>
      <c r="E35" s="411"/>
      <c r="F35" s="680"/>
      <c r="G35" s="685"/>
      <c r="H35" s="686"/>
      <c r="I35" s="394" t="s">
        <v>34</v>
      </c>
      <c r="J35" s="361"/>
      <c r="K35" s="392"/>
      <c r="L35" s="393"/>
      <c r="M35" s="393"/>
      <c r="N35" s="393"/>
      <c r="O35" s="393"/>
      <c r="P35" s="393"/>
      <c r="Q35" s="393"/>
      <c r="R35" s="393"/>
      <c r="S35" s="393"/>
      <c r="T35" s="393"/>
      <c r="U35" s="393"/>
      <c r="V35" s="393"/>
      <c r="W35" s="393"/>
      <c r="X35" s="332" t="s">
        <v>35</v>
      </c>
      <c r="Y35" s="393"/>
      <c r="Z35" s="393"/>
      <c r="AA35" s="393"/>
      <c r="AB35" s="393"/>
      <c r="AC35" s="393"/>
      <c r="AD35" s="393"/>
      <c r="AE35" s="393"/>
      <c r="AF35" s="393"/>
      <c r="AG35" s="393"/>
      <c r="AH35" s="393"/>
      <c r="AI35" s="393"/>
      <c r="AJ35" s="393"/>
      <c r="AK35" s="675"/>
      <c r="AL35" s="285"/>
      <c r="AM35" s="2"/>
      <c r="AN35" s="2"/>
      <c r="AO35" s="2"/>
      <c r="AP35" s="234" t="str">
        <f>K35&amp;X35&amp;Y35</f>
        <v>@</v>
      </c>
      <c r="AQ35" s="2"/>
      <c r="AR35" s="2"/>
      <c r="AS35" s="2"/>
      <c r="AT35" s="2"/>
      <c r="AU35" s="2"/>
    </row>
    <row r="36" spans="2:47" s="217" customFormat="1" ht="15" customHeight="1" x14ac:dyDescent="0.45">
      <c r="B36" s="711"/>
      <c r="C36" s="639"/>
      <c r="D36" s="410"/>
      <c r="E36" s="411"/>
      <c r="F36" s="680"/>
      <c r="G36" s="685"/>
      <c r="H36" s="686"/>
      <c r="I36" s="441"/>
      <c r="J36" s="365"/>
      <c r="K36" s="676" t="str">
        <f>IF(K35="","",K35&amp;X35&amp;Y35)</f>
        <v/>
      </c>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8"/>
      <c r="AL36" s="285"/>
      <c r="AM36" s="2"/>
      <c r="AN36" s="2"/>
      <c r="AO36" s="2"/>
      <c r="AP36" s="2"/>
      <c r="AQ36" s="2"/>
      <c r="AR36" s="2"/>
      <c r="AS36" s="2"/>
      <c r="AT36" s="2"/>
      <c r="AU36" s="2"/>
    </row>
    <row r="37" spans="2:47" s="217" customFormat="1" ht="71.25" customHeight="1" thickBot="1" x14ac:dyDescent="0.5">
      <c r="B37" s="712"/>
      <c r="C37" s="640"/>
      <c r="D37" s="412"/>
      <c r="E37" s="413"/>
      <c r="F37" s="19" t="s">
        <v>109</v>
      </c>
      <c r="G37" s="669" t="s">
        <v>141</v>
      </c>
      <c r="H37" s="670"/>
      <c r="I37" s="671"/>
      <c r="J37" s="671"/>
      <c r="K37" s="672"/>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4"/>
      <c r="AL37" s="285"/>
      <c r="AM37" s="2"/>
      <c r="AN37" s="2"/>
      <c r="AO37" s="2"/>
      <c r="AP37" s="2"/>
      <c r="AQ37" s="2"/>
      <c r="AR37" s="2"/>
      <c r="AS37" s="2"/>
      <c r="AT37" s="2"/>
      <c r="AU37" s="2"/>
    </row>
  </sheetData>
  <sheetProtection sheet="1" objects="1" scenarios="1"/>
  <mergeCells count="70">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K28:AK28"/>
    <mergeCell ref="I29:J29"/>
    <mergeCell ref="K29:AK29"/>
    <mergeCell ref="I31:J31"/>
    <mergeCell ref="K31:AK31"/>
    <mergeCell ref="I32:J32"/>
    <mergeCell ref="K32:AK32"/>
    <mergeCell ref="I33:J33"/>
    <mergeCell ref="K33:V33"/>
    <mergeCell ref="X33:Y33"/>
    <mergeCell ref="Z33:AJ33"/>
    <mergeCell ref="G37:H37"/>
    <mergeCell ref="I37:J37"/>
    <mergeCell ref="K37:AK37"/>
    <mergeCell ref="I34:J34"/>
    <mergeCell ref="K34:W34"/>
    <mergeCell ref="X34:Y34"/>
    <mergeCell ref="Z34:AJ34"/>
    <mergeCell ref="I35:J36"/>
    <mergeCell ref="K35:W35"/>
    <mergeCell ref="Y35:AK35"/>
    <mergeCell ref="K36:AK36"/>
  </mergeCells>
  <phoneticPr fontId="4"/>
  <conditionalFormatting sqref="T13:AJ13">
    <cfRule type="cellIs" dxfId="285" priority="17" operator="notEqual">
      <formula>""</formula>
    </cfRule>
    <cfRule type="expression" dxfId="284" priority="18">
      <formula>$K$12="■"</formula>
    </cfRule>
  </conditionalFormatting>
  <conditionalFormatting sqref="K18:AK22">
    <cfRule type="expression" dxfId="283" priority="12">
      <formula>$K$17="■"</formula>
    </cfRule>
  </conditionalFormatting>
  <conditionalFormatting sqref="K26:AK32 K34:W34 K35:AK36 K33 W33 Z33:Z34 AK33:AK34">
    <cfRule type="expression" dxfId="282" priority="13">
      <formula>OR($K$23="■",$K$24="■")</formula>
    </cfRule>
  </conditionalFormatting>
  <conditionalFormatting sqref="K17:AK32 K33:W34 Z33:AK34 K35:AK36">
    <cfRule type="expression" dxfId="281" priority="11">
      <formula>$K$16="■"</formula>
    </cfRule>
  </conditionalFormatting>
  <conditionalFormatting sqref="AE18">
    <cfRule type="cellIs" dxfId="280" priority="15" operator="notEqual">
      <formula>""</formula>
    </cfRule>
    <cfRule type="expression" dxfId="279" priority="16">
      <formula>$O$18="■"</formula>
    </cfRule>
  </conditionalFormatting>
  <conditionalFormatting sqref="K17:AK17 K22:AK22">
    <cfRule type="expression" dxfId="278" priority="10">
      <formula>$K$18="■"</formula>
    </cfRule>
  </conditionalFormatting>
  <conditionalFormatting sqref="K17:AK21">
    <cfRule type="expression" dxfId="277" priority="9">
      <formula>$K$22="■"</formula>
    </cfRule>
  </conditionalFormatting>
  <conditionalFormatting sqref="O19:S21 T19:AK20">
    <cfRule type="expression" dxfId="276" priority="14">
      <formula>AND($K$11="■",$K$18="■")</formula>
    </cfRule>
  </conditionalFormatting>
  <conditionalFormatting sqref="O19:AK21">
    <cfRule type="expression" dxfId="275" priority="8">
      <formula>$O$18="■"</formula>
    </cfRule>
  </conditionalFormatting>
  <conditionalFormatting sqref="O18:AK18">
    <cfRule type="expression" dxfId="274" priority="7">
      <formula>$O$19="■"</formula>
    </cfRule>
  </conditionalFormatting>
  <conditionalFormatting sqref="L18:N18">
    <cfRule type="expression" dxfId="273" priority="4">
      <formula>$K$72="■"</formula>
    </cfRule>
  </conditionalFormatting>
  <conditionalFormatting sqref="L18:N18">
    <cfRule type="expression" dxfId="272" priority="5">
      <formula>$K$79="■"</formula>
    </cfRule>
  </conditionalFormatting>
  <conditionalFormatting sqref="L18:N18">
    <cfRule type="expression" dxfId="271" priority="6">
      <formula>OR($K$13="■",$O$13="■")</formula>
    </cfRule>
  </conditionalFormatting>
  <conditionalFormatting sqref="L22:N22">
    <cfRule type="expression" dxfId="270" priority="2">
      <formula>$K$72="■"</formula>
    </cfRule>
  </conditionalFormatting>
  <conditionalFormatting sqref="L22:N22">
    <cfRule type="expression" dxfId="269" priority="3">
      <formula>OR($K$13="■",$O$13="■")</formula>
    </cfRule>
  </conditionalFormatting>
  <conditionalFormatting sqref="L22:N22">
    <cfRule type="expression" dxfId="268" priority="1">
      <formula>$K$75="■"</formula>
    </cfRule>
  </conditionalFormatting>
  <dataValidations count="18">
    <dataValidation type="list" allowBlank="1" showInputMessage="1" showErrorMessage="1" sqref="K16" xr:uid="{FDB6FA10-A0DB-432E-9AE5-55A463BF1C39}">
      <formula1>$AN$16:$AO$16</formula1>
    </dataValidation>
    <dataValidation type="list" allowBlank="1" showInputMessage="1" showErrorMessage="1" sqref="K15" xr:uid="{D521F389-3EC2-45C8-8932-38F2A452C15D}">
      <formula1>$AN$15:$AO$15</formula1>
    </dataValidation>
    <dataValidation type="list" allowBlank="1" showInputMessage="1" showErrorMessage="1" sqref="AB23:AB25" xr:uid="{F7FE7C57-4F5C-490A-8086-7354849B7D8B}">
      <formula1>#REF!</formula1>
    </dataValidation>
    <dataValidation type="list" showInputMessage="1" sqref="K14" xr:uid="{FAAE2C2C-6662-47D3-849B-F880B8479747}">
      <formula1>$AN$14:$AO$14</formula1>
    </dataValidation>
    <dataValidation type="list" showInputMessage="1" sqref="K11" xr:uid="{E237DEDA-918B-4C8C-988B-A1922883B728}">
      <formula1>$AN$11:$AO$11</formula1>
    </dataValidation>
    <dataValidation showInputMessage="1" showErrorMessage="1" sqref="AT20:AT22 AN16 AT12:AT13 AT15:AT16 AT26:AT37" xr:uid="{8C30B32F-6D4B-4DC5-8D02-FCCE22761CB0}"/>
    <dataValidation imeMode="off" allowBlank="1" showInputMessage="1" showErrorMessage="1" sqref="X35:Y35 K34:W34 K35:K36 Z34 AK34" xr:uid="{E04ADFA4-EABC-4A63-BE9F-3BC7EC97BE38}"/>
    <dataValidation type="list" showInputMessage="1" sqref="K13" xr:uid="{411FB706-E23B-43D3-B9F9-E8ED4E787371}">
      <formula1>$AN$78:$AO$78</formula1>
    </dataValidation>
    <dataValidation type="list" showInputMessage="1" showErrorMessage="1" sqref="K18" xr:uid="{8715A867-625D-4855-9EC9-BF9BF203B2A5}">
      <formula1>$AN$18:$AO$18</formula1>
    </dataValidation>
    <dataValidation type="list" showInputMessage="1" showErrorMessage="1" sqref="O18" xr:uid="{E58C5CC7-CE86-42A8-869D-56275FF9CD85}">
      <formula1>$AN$19:$AO$19</formula1>
    </dataValidation>
    <dataValidation type="list" showInputMessage="1" showErrorMessage="1" sqref="K17" xr:uid="{B9D5A3F0-A060-4C05-B859-75654CAA0703}">
      <formula1>$AN$17:$AO$17</formula1>
    </dataValidation>
    <dataValidation type="list" showInputMessage="1" showErrorMessage="1" sqref="K22" xr:uid="{7BCD7083-5BDD-40EB-A666-686BEC54AD34}">
      <formula1>$AN$22:$AO$22</formula1>
    </dataValidation>
    <dataValidation type="list" showInputMessage="1" sqref="K12" xr:uid="{B59EE4E4-1A0A-45DE-BD56-2541906087F5}">
      <formula1>$AN$12:$AO$12</formula1>
    </dataValidation>
    <dataValidation type="list" showInputMessage="1" showErrorMessage="1" sqref="K25" xr:uid="{C8F422EC-238D-4285-94DA-44E56DEF8BAC}">
      <formula1>$AN$25:$AO$25</formula1>
    </dataValidation>
    <dataValidation type="list" showInputMessage="1" showErrorMessage="1" sqref="K23 P25" xr:uid="{411EA215-7A3C-4607-A67F-432B2B8FD108}">
      <formula1>$AN$23:$AO$23</formula1>
    </dataValidation>
    <dataValidation type="list" showInputMessage="1" showErrorMessage="1" sqref="U24:U25 K24" xr:uid="{538EF869-63F4-422E-B8FF-ACAB27F4A313}">
      <formula1>$AN$24:$AO$24</formula1>
    </dataValidation>
    <dataValidation imeMode="halfKatakana" allowBlank="1" showInputMessage="1" showErrorMessage="1" sqref="K29:AK29 K31:AK31" xr:uid="{644AFB43-7856-442E-9F41-1FDFFDDB233A}"/>
    <dataValidation type="list" showInputMessage="1" showErrorMessage="1" sqref="O19" xr:uid="{21D63740-5C55-4267-BA02-76FAAA423E12}">
      <formula1>$AN$20:$AO$20</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B1:CH107"/>
  <sheetViews>
    <sheetView showGridLines="0" tabSelected="1" view="pageBreakPreview" zoomScale="90" zoomScaleNormal="100" zoomScaleSheetLayoutView="90" workbookViewId="0">
      <selection activeCell="G73" sqref="G73:S73"/>
    </sheetView>
  </sheetViews>
  <sheetFormatPr defaultColWidth="3.69921875" defaultRowHeight="18" customHeight="1" x14ac:dyDescent="0.45"/>
  <cols>
    <col min="1" max="39" width="3.69921875" style="22"/>
    <col min="40" max="40" width="3.69921875" style="22" customWidth="1"/>
    <col min="41" max="41" width="10.09765625" style="22" customWidth="1"/>
    <col min="42" max="53" width="3.69921875" style="22" customWidth="1"/>
    <col min="54" max="16384" width="3.69921875" style="22"/>
  </cols>
  <sheetData>
    <row r="1" spans="2:56" s="3" customFormat="1" ht="9.9" customHeight="1" x14ac:dyDescent="0.4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56" s="3" customFormat="1" ht="16.2" x14ac:dyDescent="0.45">
      <c r="B2" s="1" t="s">
        <v>142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56" s="3" customFormat="1" ht="9.9" customHeight="1" x14ac:dyDescent="0.4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6" s="5" customFormat="1" ht="30.75" customHeight="1" x14ac:dyDescent="0.45">
      <c r="B4" s="769" t="s">
        <v>143</v>
      </c>
      <c r="C4" s="769"/>
      <c r="D4" s="769"/>
      <c r="E4" s="769"/>
      <c r="F4" s="769"/>
      <c r="G4" s="769"/>
      <c r="H4" s="769"/>
      <c r="I4" s="769"/>
      <c r="J4" s="769"/>
      <c r="K4" s="20" t="s">
        <v>144</v>
      </c>
      <c r="L4" s="770" t="s">
        <v>145</v>
      </c>
      <c r="M4" s="770"/>
      <c r="N4" s="770"/>
      <c r="O4" s="770"/>
      <c r="P4" s="770"/>
      <c r="Q4" s="771" t="s">
        <v>452</v>
      </c>
      <c r="R4" s="771"/>
      <c r="S4" s="771"/>
      <c r="T4" s="771"/>
      <c r="U4" s="771"/>
      <c r="V4" s="771"/>
      <c r="W4" s="771"/>
      <c r="X4" s="771"/>
      <c r="Y4" s="771"/>
      <c r="Z4" s="771"/>
      <c r="AA4" s="771"/>
      <c r="AB4" s="771"/>
      <c r="AC4" s="771"/>
      <c r="AD4" s="771"/>
      <c r="AE4" s="771"/>
      <c r="AF4" s="771"/>
      <c r="AG4" s="771"/>
      <c r="AH4" s="771"/>
      <c r="AI4" s="771"/>
      <c r="AJ4" s="771"/>
      <c r="AK4" s="20" t="s">
        <v>88</v>
      </c>
      <c r="AL4" s="4"/>
      <c r="AM4" s="4"/>
      <c r="AN4" s="4"/>
      <c r="AO4" s="4"/>
      <c r="AP4" s="4"/>
      <c r="AQ4" s="4"/>
      <c r="AR4" s="4"/>
      <c r="AS4" s="4"/>
      <c r="AT4" s="4"/>
      <c r="AU4" s="4"/>
    </row>
    <row r="5" spans="2:56" s="5" customFormat="1" ht="9.9" customHeight="1" x14ac:dyDescent="0.4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56" s="5" customFormat="1" ht="12" customHeight="1" x14ac:dyDescent="0.45">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463</v>
      </c>
      <c r="AL6" s="4"/>
      <c r="AM6" s="4"/>
      <c r="AN6" s="4"/>
      <c r="AO6" s="4"/>
      <c r="AP6" s="4"/>
      <c r="AQ6" s="4"/>
      <c r="AR6" s="4"/>
      <c r="AS6" s="4"/>
      <c r="AT6" s="4"/>
      <c r="AU6" s="4"/>
      <c r="BA6" s="3"/>
    </row>
    <row r="7" spans="2:56" s="5" customFormat="1" ht="15" customHeight="1" thickBot="1" x14ac:dyDescent="0.5">
      <c r="B7" s="21" t="s">
        <v>146</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4"/>
      <c r="AL7" s="4"/>
      <c r="AM7" s="4"/>
      <c r="AN7" s="4"/>
      <c r="AO7" s="4"/>
      <c r="AP7" s="4"/>
      <c r="AQ7" s="4"/>
      <c r="AR7" s="4"/>
      <c r="AS7" s="4"/>
      <c r="AT7" s="4"/>
      <c r="AU7" s="4"/>
      <c r="BA7" s="3"/>
    </row>
    <row r="8" spans="2:56" ht="18" customHeight="1" x14ac:dyDescent="0.45">
      <c r="B8" s="772" t="s">
        <v>147</v>
      </c>
      <c r="C8" s="773"/>
      <c r="D8" s="773"/>
      <c r="E8" s="774"/>
      <c r="F8" s="781" t="s">
        <v>148</v>
      </c>
      <c r="G8" s="782"/>
      <c r="H8" s="782"/>
      <c r="I8" s="782"/>
      <c r="J8" s="782"/>
      <c r="K8" s="782"/>
      <c r="L8" s="782"/>
      <c r="M8" s="782"/>
      <c r="N8" s="782"/>
      <c r="O8" s="782"/>
      <c r="P8" s="782"/>
      <c r="Q8" s="782"/>
      <c r="R8" s="782"/>
      <c r="S8" s="782"/>
      <c r="T8" s="782"/>
      <c r="U8" s="782"/>
      <c r="V8" s="782"/>
      <c r="W8" s="783"/>
      <c r="X8" s="784" t="s">
        <v>149</v>
      </c>
      <c r="Y8" s="784"/>
      <c r="Z8" s="784"/>
      <c r="AA8" s="784"/>
      <c r="AB8" s="784"/>
      <c r="AC8" s="784"/>
      <c r="AD8" s="784"/>
      <c r="AE8" s="784"/>
      <c r="AF8" s="784"/>
      <c r="AG8" s="784"/>
      <c r="AH8" s="784"/>
      <c r="AI8" s="784"/>
      <c r="AJ8" s="784"/>
      <c r="AK8" s="785"/>
      <c r="BB8" s="5"/>
      <c r="BC8" s="5"/>
      <c r="BD8" s="5"/>
    </row>
    <row r="9" spans="2:56" ht="18" customHeight="1" x14ac:dyDescent="0.45">
      <c r="B9" s="775"/>
      <c r="C9" s="776"/>
      <c r="D9" s="776"/>
      <c r="E9" s="777"/>
      <c r="F9" s="23" t="s">
        <v>11</v>
      </c>
      <c r="G9" s="24" t="s">
        <v>150</v>
      </c>
      <c r="H9" s="24"/>
      <c r="I9" s="24"/>
      <c r="J9" s="24"/>
      <c r="K9" s="24"/>
      <c r="L9" s="24"/>
      <c r="M9" s="24"/>
      <c r="N9" s="24"/>
      <c r="O9" s="24"/>
      <c r="P9" s="25"/>
      <c r="Q9" s="25"/>
      <c r="R9" s="25"/>
      <c r="S9" s="25"/>
      <c r="T9" s="26"/>
      <c r="U9" s="26"/>
      <c r="V9" s="25"/>
      <c r="W9" s="27"/>
      <c r="X9" s="25"/>
      <c r="Y9" s="28" t="s">
        <v>151</v>
      </c>
      <c r="Z9" s="28" t="s">
        <v>152</v>
      </c>
      <c r="AA9" s="28" t="s">
        <v>153</v>
      </c>
      <c r="AB9" s="28" t="s">
        <v>154</v>
      </c>
      <c r="AC9" s="28" t="s">
        <v>155</v>
      </c>
      <c r="AD9" s="28" t="s">
        <v>156</v>
      </c>
      <c r="AE9" s="28"/>
      <c r="AF9" s="28"/>
      <c r="AG9" s="28"/>
      <c r="AH9" s="28"/>
      <c r="AI9" s="28"/>
      <c r="AJ9" s="28"/>
      <c r="AK9" s="29"/>
      <c r="AN9" s="22" t="s">
        <v>157</v>
      </c>
      <c r="AO9" s="22" t="str">
        <f>IF(OR(COUNTIF(F10:F16,"■")&gt;0,【必須】基本情報!K13="■",【必須】基本情報!O13="■"),"","■")</f>
        <v>■</v>
      </c>
      <c r="BB9" s="5"/>
      <c r="BC9" s="5"/>
      <c r="BD9" s="5"/>
    </row>
    <row r="10" spans="2:56" ht="18" customHeight="1" x14ac:dyDescent="0.45">
      <c r="B10" s="775"/>
      <c r="C10" s="776"/>
      <c r="D10" s="776"/>
      <c r="E10" s="777"/>
      <c r="F10" s="30" t="s">
        <v>11</v>
      </c>
      <c r="G10" s="31" t="s">
        <v>158</v>
      </c>
      <c r="H10" s="31"/>
      <c r="I10" s="31"/>
      <c r="J10" s="31"/>
      <c r="K10" s="31"/>
      <c r="L10" s="31"/>
      <c r="M10" s="31"/>
      <c r="N10" s="31"/>
      <c r="O10" s="31"/>
      <c r="P10" s="32"/>
      <c r="Q10" s="33"/>
      <c r="R10" s="33"/>
      <c r="S10" s="33"/>
      <c r="T10" s="34"/>
      <c r="U10" s="34"/>
      <c r="V10" s="32"/>
      <c r="W10" s="35"/>
      <c r="X10" s="32"/>
      <c r="Y10" s="36" t="s">
        <v>151</v>
      </c>
      <c r="Z10" s="36"/>
      <c r="AA10" s="36" t="s">
        <v>153</v>
      </c>
      <c r="AB10" s="36" t="s">
        <v>154</v>
      </c>
      <c r="AC10" s="36" t="s">
        <v>155</v>
      </c>
      <c r="AD10" s="36" t="s">
        <v>156</v>
      </c>
      <c r="AE10" s="36"/>
      <c r="AF10" s="36"/>
      <c r="AG10" s="36"/>
      <c r="AH10" s="36"/>
      <c r="AI10" s="36"/>
      <c r="AJ10" s="36"/>
      <c r="AK10" s="37"/>
      <c r="AN10" s="22" t="s">
        <v>157</v>
      </c>
      <c r="AO10" s="22" t="str">
        <f>IF(OR(F9="■",COUNTIF(F11:F16,"■")&gt;0,【必須】基本情報!G13="■",【必須】基本情報!O13="■"),"","■")</f>
        <v>■</v>
      </c>
      <c r="BB10" s="5"/>
      <c r="BC10" s="5"/>
      <c r="BD10" s="5"/>
    </row>
    <row r="11" spans="2:56" ht="18" customHeight="1" x14ac:dyDescent="0.45">
      <c r="B11" s="775"/>
      <c r="C11" s="776"/>
      <c r="D11" s="776"/>
      <c r="E11" s="777"/>
      <c r="F11" s="30" t="s">
        <v>11</v>
      </c>
      <c r="G11" s="31" t="s">
        <v>159</v>
      </c>
      <c r="H11" s="31"/>
      <c r="I11" s="31"/>
      <c r="J11" s="31"/>
      <c r="K11" s="31"/>
      <c r="L11" s="31"/>
      <c r="M11" s="31"/>
      <c r="N11" s="31"/>
      <c r="O11" s="31"/>
      <c r="P11" s="31"/>
      <c r="Q11" s="31"/>
      <c r="R11" s="31"/>
      <c r="S11" s="31"/>
      <c r="T11" s="31"/>
      <c r="U11" s="31"/>
      <c r="V11" s="36"/>
      <c r="W11" s="38"/>
      <c r="X11" s="32"/>
      <c r="Y11" s="36" t="s">
        <v>151</v>
      </c>
      <c r="Z11" s="36"/>
      <c r="AA11" s="36"/>
      <c r="AB11" s="36"/>
      <c r="AC11" s="36"/>
      <c r="AD11" s="36"/>
      <c r="AE11" s="36" t="s">
        <v>160</v>
      </c>
      <c r="AF11" s="36"/>
      <c r="AG11" s="36"/>
      <c r="AH11" s="36"/>
      <c r="AI11" s="36"/>
      <c r="AJ11" s="36"/>
      <c r="AK11" s="37"/>
      <c r="AN11" s="22" t="s">
        <v>157</v>
      </c>
      <c r="AO11" s="22" t="str">
        <f>IF(OR(COUNTIF(F9:F10,"■")&gt;0,COUNTIF(F12:F16,"■")&gt;0,【必須】基本情報!G13="■",【必須】基本情報!O13="■"),"","■")</f>
        <v>■</v>
      </c>
      <c r="BB11" s="5"/>
      <c r="BC11" s="5"/>
      <c r="BD11" s="5"/>
    </row>
    <row r="12" spans="2:56" ht="18" customHeight="1" x14ac:dyDescent="0.45">
      <c r="B12" s="775"/>
      <c r="C12" s="776"/>
      <c r="D12" s="776"/>
      <c r="E12" s="777"/>
      <c r="F12" s="30" t="s">
        <v>11</v>
      </c>
      <c r="G12" s="31" t="s">
        <v>161</v>
      </c>
      <c r="H12" s="31"/>
      <c r="I12" s="31"/>
      <c r="J12" s="31"/>
      <c r="K12" s="31"/>
      <c r="L12" s="31"/>
      <c r="M12" s="31"/>
      <c r="N12" s="31"/>
      <c r="O12" s="31"/>
      <c r="P12" s="31"/>
      <c r="Q12" s="31"/>
      <c r="R12" s="31"/>
      <c r="S12" s="31"/>
      <c r="T12" s="31"/>
      <c r="U12" s="31"/>
      <c r="V12" s="36"/>
      <c r="W12" s="38"/>
      <c r="X12" s="32"/>
      <c r="Y12" s="36" t="s">
        <v>151</v>
      </c>
      <c r="Z12" s="36"/>
      <c r="AA12" s="36"/>
      <c r="AB12" s="36"/>
      <c r="AC12" s="36"/>
      <c r="AD12" s="36"/>
      <c r="AE12" s="36" t="s">
        <v>160</v>
      </c>
      <c r="AF12" s="36"/>
      <c r="AG12" s="36"/>
      <c r="AH12" s="36"/>
      <c r="AI12" s="36"/>
      <c r="AJ12" s="36"/>
      <c r="AK12" s="37"/>
      <c r="AN12" s="22" t="s">
        <v>157</v>
      </c>
      <c r="AO12" s="22" t="str">
        <f>IF(OR(COUNTIF(F9:F11,"■")&gt;0,COUNTIF(F13:F16,"■")&gt;0,【必須】基本情報!G13="■",【必須】基本情報!O13="■"),"","■")</f>
        <v>■</v>
      </c>
      <c r="BB12" s="5"/>
      <c r="BC12" s="5"/>
      <c r="BD12" s="5"/>
    </row>
    <row r="13" spans="2:56" ht="18" customHeight="1" x14ac:dyDescent="0.45">
      <c r="B13" s="775"/>
      <c r="C13" s="776"/>
      <c r="D13" s="776"/>
      <c r="E13" s="777"/>
      <c r="F13" s="30" t="s">
        <v>11</v>
      </c>
      <c r="G13" s="31" t="s">
        <v>474</v>
      </c>
      <c r="H13" s="31"/>
      <c r="I13" s="31"/>
      <c r="J13" s="31"/>
      <c r="K13" s="31"/>
      <c r="L13" s="31"/>
      <c r="M13" s="31"/>
      <c r="N13" s="31"/>
      <c r="O13" s="31"/>
      <c r="P13" s="31"/>
      <c r="Q13" s="31"/>
      <c r="R13" s="31"/>
      <c r="S13" s="31"/>
      <c r="T13" s="31"/>
      <c r="U13" s="31"/>
      <c r="V13" s="36"/>
      <c r="W13" s="38"/>
      <c r="X13" s="32"/>
      <c r="Y13" s="36" t="s">
        <v>151</v>
      </c>
      <c r="Z13" s="36"/>
      <c r="AA13" s="36"/>
      <c r="AB13" s="36"/>
      <c r="AC13" s="36" t="s">
        <v>155</v>
      </c>
      <c r="AD13" s="36"/>
      <c r="AE13" s="36"/>
      <c r="AF13" s="36"/>
      <c r="AG13" s="36"/>
      <c r="AH13" s="36"/>
      <c r="AI13" s="36"/>
      <c r="AJ13" s="36"/>
      <c r="AK13" s="37"/>
      <c r="AN13" s="22" t="s">
        <v>157</v>
      </c>
      <c r="AO13" s="22" t="str">
        <f>IF(OR(COUNTIF(F9:F12,"■")&gt;0,COUNTIF(F14:F16,"■")&gt;0,【必須】基本情報!G13="■",【必須】基本情報!O13="■"),"","■")</f>
        <v>■</v>
      </c>
      <c r="BB13" s="5"/>
      <c r="BC13" s="5"/>
      <c r="BD13" s="5"/>
    </row>
    <row r="14" spans="2:56" ht="18" customHeight="1" x14ac:dyDescent="0.45">
      <c r="B14" s="775"/>
      <c r="C14" s="776"/>
      <c r="D14" s="776"/>
      <c r="E14" s="777"/>
      <c r="F14" s="30" t="s">
        <v>11</v>
      </c>
      <c r="G14" s="31" t="s">
        <v>475</v>
      </c>
      <c r="H14" s="31"/>
      <c r="I14" s="31"/>
      <c r="J14" s="31"/>
      <c r="K14" s="31"/>
      <c r="L14" s="31"/>
      <c r="M14" s="31"/>
      <c r="N14" s="31"/>
      <c r="O14" s="31"/>
      <c r="P14" s="31"/>
      <c r="Q14" s="31"/>
      <c r="R14" s="31"/>
      <c r="S14" s="31"/>
      <c r="T14" s="31"/>
      <c r="U14" s="31"/>
      <c r="V14" s="36"/>
      <c r="W14" s="38"/>
      <c r="X14" s="32"/>
      <c r="Y14" s="36" t="s">
        <v>151</v>
      </c>
      <c r="Z14" s="36"/>
      <c r="AA14" s="36"/>
      <c r="AB14" s="36"/>
      <c r="AC14" s="36"/>
      <c r="AD14" s="36" t="s">
        <v>156</v>
      </c>
      <c r="AE14" s="36"/>
      <c r="AF14" s="36"/>
      <c r="AG14" s="36"/>
      <c r="AH14" s="36"/>
      <c r="AI14" s="36"/>
      <c r="AJ14" s="36"/>
      <c r="AK14" s="37"/>
      <c r="AN14" s="22" t="s">
        <v>157</v>
      </c>
      <c r="AO14" s="22" t="str">
        <f>IF(OR(COUNTIF(F9:F13,"■")&gt;0,COUNTIF(F15:F16,"■")&gt;0,【必須】基本情報!G13="■",【必須】基本情報!O13="■"),"","■")</f>
        <v>■</v>
      </c>
      <c r="BB14" s="5"/>
      <c r="BC14" s="5"/>
      <c r="BD14" s="5"/>
    </row>
    <row r="15" spans="2:56" ht="18" customHeight="1" x14ac:dyDescent="0.45">
      <c r="B15" s="775"/>
      <c r="C15" s="776"/>
      <c r="D15" s="776"/>
      <c r="E15" s="777"/>
      <c r="F15" s="30" t="s">
        <v>11</v>
      </c>
      <c r="G15" s="31" t="s">
        <v>162</v>
      </c>
      <c r="H15" s="31"/>
      <c r="I15" s="31"/>
      <c r="J15" s="31"/>
      <c r="K15" s="31"/>
      <c r="L15" s="31"/>
      <c r="M15" s="31"/>
      <c r="N15" s="31"/>
      <c r="O15" s="31"/>
      <c r="P15" s="31" t="s">
        <v>163</v>
      </c>
      <c r="Q15" s="31"/>
      <c r="R15" s="31"/>
      <c r="S15" s="31"/>
      <c r="T15" s="31"/>
      <c r="U15" s="31"/>
      <c r="V15" s="36"/>
      <c r="W15" s="38"/>
      <c r="X15" s="32"/>
      <c r="Y15" s="36" t="s">
        <v>151</v>
      </c>
      <c r="Z15" s="36"/>
      <c r="AA15" s="36"/>
      <c r="AB15" s="36"/>
      <c r="AC15" s="36"/>
      <c r="AD15" s="36"/>
      <c r="AE15" s="36" t="s">
        <v>160</v>
      </c>
      <c r="AF15" s="36"/>
      <c r="AG15" s="36"/>
      <c r="AH15" s="36"/>
      <c r="AI15" s="36"/>
      <c r="AJ15" s="36"/>
      <c r="AK15" s="37"/>
      <c r="AN15" s="22" t="s">
        <v>157</v>
      </c>
      <c r="AO15" s="22" t="str">
        <f>IF(OR(COUNTIF(F9:F14,"■")&gt;0,F16="■",【必須】基本情報!G13="■",【必須】基本情報!O13="■"),"","■")</f>
        <v>■</v>
      </c>
      <c r="BB15" s="5"/>
      <c r="BC15" s="5"/>
      <c r="BD15" s="5"/>
    </row>
    <row r="16" spans="2:56" ht="18" customHeight="1" thickBot="1" x14ac:dyDescent="0.5">
      <c r="B16" s="778"/>
      <c r="C16" s="779"/>
      <c r="D16" s="779"/>
      <c r="E16" s="780"/>
      <c r="F16" s="39" t="s">
        <v>11</v>
      </c>
      <c r="G16" s="40" t="s">
        <v>164</v>
      </c>
      <c r="H16" s="40"/>
      <c r="I16" s="40"/>
      <c r="J16" s="40"/>
      <c r="K16" s="40"/>
      <c r="L16" s="40"/>
      <c r="M16" s="40"/>
      <c r="N16" s="40"/>
      <c r="O16" s="40"/>
      <c r="P16" s="40"/>
      <c r="Q16" s="40"/>
      <c r="R16" s="40"/>
      <c r="S16" s="40"/>
      <c r="T16" s="40"/>
      <c r="U16" s="40"/>
      <c r="V16" s="41"/>
      <c r="W16" s="42"/>
      <c r="X16" s="43"/>
      <c r="Y16" s="41" t="s">
        <v>151</v>
      </c>
      <c r="Z16" s="41"/>
      <c r="AA16" s="41"/>
      <c r="AB16" s="41"/>
      <c r="AC16" s="41"/>
      <c r="AD16" s="41"/>
      <c r="AE16" s="41"/>
      <c r="AF16" s="41"/>
      <c r="AG16" s="41"/>
      <c r="AH16" s="41"/>
      <c r="AI16" s="41"/>
      <c r="AJ16" s="41"/>
      <c r="AK16" s="44"/>
      <c r="AN16" s="22" t="s">
        <v>157</v>
      </c>
      <c r="AO16" s="22" t="str">
        <f>IF(OR(COUNTIF(F9:F15,"■")&gt;0,【必須】基本情報!G13="■",【必須】基本情報!K13="■"),"","■")</f>
        <v>■</v>
      </c>
      <c r="BB16" s="5"/>
      <c r="BC16" s="5"/>
      <c r="BD16" s="5"/>
    </row>
    <row r="17" spans="2:86" ht="12" customHeight="1" x14ac:dyDescent="0.45">
      <c r="B17" s="45" t="s">
        <v>165</v>
      </c>
      <c r="C17" s="730" t="s">
        <v>166</v>
      </c>
      <c r="D17" s="730"/>
      <c r="E17" s="730"/>
      <c r="F17" s="730"/>
      <c r="G17" s="730"/>
      <c r="H17" s="730"/>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0"/>
      <c r="AG17" s="730"/>
      <c r="AH17" s="730"/>
      <c r="AI17" s="730"/>
      <c r="AJ17" s="730"/>
      <c r="AK17" s="730"/>
    </row>
    <row r="18" spans="2:86" ht="9.75" customHeight="1" thickBot="1" x14ac:dyDescent="0.5">
      <c r="B18" s="46"/>
      <c r="C18" s="46"/>
      <c r="D18" s="46"/>
      <c r="E18" s="46"/>
      <c r="F18" s="46"/>
      <c r="G18" s="46"/>
      <c r="H18" s="47"/>
      <c r="I18" s="47"/>
      <c r="J18" s="47"/>
      <c r="K18" s="48"/>
      <c r="L18" s="47"/>
      <c r="M18" s="47"/>
      <c r="N18" s="47"/>
      <c r="O18" s="47"/>
      <c r="P18" s="47"/>
      <c r="Q18" s="47"/>
      <c r="R18" s="47"/>
      <c r="S18" s="48"/>
      <c r="T18" s="48"/>
      <c r="U18" s="48"/>
      <c r="V18" s="48"/>
      <c r="W18" s="48"/>
      <c r="X18" s="48"/>
      <c r="Y18" s="48"/>
      <c r="Z18" s="48"/>
      <c r="AA18" s="48"/>
      <c r="AB18" s="48"/>
      <c r="AC18" s="48"/>
      <c r="AD18" s="48"/>
      <c r="AE18" s="48"/>
      <c r="AF18" s="48"/>
      <c r="AG18" s="48"/>
      <c r="AH18" s="48"/>
      <c r="AI18" s="48"/>
      <c r="AJ18" s="48"/>
      <c r="AK18" s="48"/>
    </row>
    <row r="19" spans="2:86" ht="18" customHeight="1" x14ac:dyDescent="0.45">
      <c r="B19" s="758" t="s">
        <v>167</v>
      </c>
      <c r="C19" s="761" t="s">
        <v>168</v>
      </c>
      <c r="D19" s="762"/>
      <c r="E19" s="762"/>
      <c r="F19" s="762"/>
      <c r="G19" s="762"/>
      <c r="H19" s="762"/>
      <c r="I19" s="762"/>
      <c r="J19" s="762"/>
      <c r="K19" s="762"/>
      <c r="L19" s="762"/>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3"/>
      <c r="BB19" s="747" t="s">
        <v>263</v>
      </c>
      <c r="BC19" s="748"/>
      <c r="BD19" s="731" t="s">
        <v>419</v>
      </c>
      <c r="BE19" s="732"/>
      <c r="BF19" s="733"/>
      <c r="BG19" s="734" t="s">
        <v>264</v>
      </c>
      <c r="BH19" s="735"/>
      <c r="BI19" s="735"/>
      <c r="BJ19" s="735"/>
      <c r="BK19" s="735"/>
      <c r="BL19" s="736">
        <v>17</v>
      </c>
      <c r="BM19" s="736"/>
      <c r="BN19" s="737" t="s">
        <v>265</v>
      </c>
      <c r="BO19" s="737"/>
      <c r="BP19" s="737"/>
      <c r="BQ19" s="737"/>
      <c r="BR19" s="737"/>
      <c r="BS19" s="737"/>
      <c r="BT19" s="738" t="s">
        <v>266</v>
      </c>
      <c r="BU19" s="739"/>
      <c r="BV19" s="739"/>
      <c r="BW19" s="739"/>
      <c r="BX19" s="739"/>
      <c r="BY19" s="739"/>
      <c r="BZ19" s="739"/>
      <c r="CA19" s="739"/>
      <c r="CB19" s="739"/>
      <c r="CC19" s="739"/>
      <c r="CD19" s="739"/>
      <c r="CE19" s="739"/>
      <c r="CF19" s="739"/>
      <c r="CG19" s="739"/>
      <c r="CH19" s="740"/>
    </row>
    <row r="20" spans="2:86" ht="18" customHeight="1" x14ac:dyDescent="0.45">
      <c r="B20" s="759"/>
      <c r="C20" s="342"/>
      <c r="D20" s="786" t="s">
        <v>169</v>
      </c>
      <c r="E20" s="787"/>
      <c r="F20" s="787"/>
      <c r="G20" s="787"/>
      <c r="H20" s="787"/>
      <c r="I20" s="787"/>
      <c r="J20" s="788"/>
      <c r="K20" s="343" t="s">
        <v>11</v>
      </c>
      <c r="L20" s="344" t="s">
        <v>446</v>
      </c>
      <c r="M20" s="345"/>
      <c r="N20" s="345"/>
      <c r="O20" s="345"/>
      <c r="P20" s="345"/>
      <c r="Q20" s="345"/>
      <c r="R20" s="345"/>
      <c r="S20" s="345"/>
      <c r="T20" s="346"/>
      <c r="U20" s="346"/>
      <c r="V20" s="346"/>
      <c r="W20" s="346"/>
      <c r="X20" s="346"/>
      <c r="Y20" s="346"/>
      <c r="Z20" s="346"/>
      <c r="AA20" s="346"/>
      <c r="AB20" s="346"/>
      <c r="AC20" s="346"/>
      <c r="AD20" s="346"/>
      <c r="AE20" s="346"/>
      <c r="AF20" s="346"/>
      <c r="AG20" s="346"/>
      <c r="AH20" s="346"/>
      <c r="AI20" s="346"/>
      <c r="AJ20" s="346"/>
      <c r="AK20" s="347"/>
      <c r="AN20" s="22" t="s">
        <v>157</v>
      </c>
      <c r="AO20" s="22" t="s">
        <v>450</v>
      </c>
      <c r="BB20" s="749"/>
      <c r="BC20" s="750"/>
      <c r="BD20" s="731" t="s">
        <v>416</v>
      </c>
      <c r="BE20" s="732"/>
      <c r="BF20" s="733"/>
      <c r="BG20" s="734" t="s">
        <v>264</v>
      </c>
      <c r="BH20" s="735"/>
      <c r="BI20" s="735"/>
      <c r="BJ20" s="735"/>
      <c r="BK20" s="735"/>
      <c r="BL20" s="736">
        <v>12</v>
      </c>
      <c r="BM20" s="736"/>
      <c r="BN20" s="737" t="s">
        <v>265</v>
      </c>
      <c r="BO20" s="737"/>
      <c r="BP20" s="737"/>
      <c r="BQ20" s="737"/>
      <c r="BR20" s="737"/>
      <c r="BS20" s="737"/>
      <c r="BT20" s="741"/>
      <c r="BU20" s="742"/>
      <c r="BV20" s="742"/>
      <c r="BW20" s="742"/>
      <c r="BX20" s="742"/>
      <c r="BY20" s="742"/>
      <c r="BZ20" s="742"/>
      <c r="CA20" s="742"/>
      <c r="CB20" s="742"/>
      <c r="CC20" s="742"/>
      <c r="CD20" s="742"/>
      <c r="CE20" s="742"/>
      <c r="CF20" s="742"/>
      <c r="CG20" s="742"/>
      <c r="CH20" s="743"/>
    </row>
    <row r="21" spans="2:86" ht="24.75" customHeight="1" thickBot="1" x14ac:dyDescent="0.5">
      <c r="B21" s="760"/>
      <c r="C21" s="49"/>
      <c r="D21" s="789"/>
      <c r="E21" s="790"/>
      <c r="F21" s="790"/>
      <c r="G21" s="790"/>
      <c r="H21" s="790"/>
      <c r="I21" s="790"/>
      <c r="J21" s="791"/>
      <c r="K21" s="764"/>
      <c r="L21" s="765"/>
      <c r="M21" s="765"/>
      <c r="N21" s="765"/>
      <c r="O21" s="765"/>
      <c r="P21" s="765"/>
      <c r="Q21" s="765"/>
      <c r="R21" s="765"/>
      <c r="S21" s="765"/>
      <c r="T21" s="766" t="s">
        <v>414</v>
      </c>
      <c r="U21" s="767"/>
      <c r="V21" s="767"/>
      <c r="W21" s="767"/>
      <c r="X21" s="767"/>
      <c r="Y21" s="767"/>
      <c r="Z21" s="767"/>
      <c r="AA21" s="767"/>
      <c r="AB21" s="767"/>
      <c r="AC21" s="767"/>
      <c r="AD21" s="767"/>
      <c r="AE21" s="767"/>
      <c r="AF21" s="767"/>
      <c r="AG21" s="767"/>
      <c r="AH21" s="767"/>
      <c r="AI21" s="767"/>
      <c r="AJ21" s="767"/>
      <c r="AK21" s="768"/>
      <c r="AN21" s="22" t="s">
        <v>157</v>
      </c>
      <c r="BB21" s="749"/>
      <c r="BC21" s="750"/>
      <c r="BD21" s="731" t="s">
        <v>417</v>
      </c>
      <c r="BE21" s="732"/>
      <c r="BF21" s="733"/>
      <c r="BG21" s="734" t="s">
        <v>264</v>
      </c>
      <c r="BH21" s="735"/>
      <c r="BI21" s="735"/>
      <c r="BJ21" s="735"/>
      <c r="BK21" s="735"/>
      <c r="BL21" s="736">
        <v>15</v>
      </c>
      <c r="BM21" s="736"/>
      <c r="BN21" s="737" t="s">
        <v>265</v>
      </c>
      <c r="BO21" s="737"/>
      <c r="BP21" s="737"/>
      <c r="BQ21" s="737"/>
      <c r="BR21" s="737"/>
      <c r="BS21" s="737"/>
      <c r="BT21" s="741"/>
      <c r="BU21" s="742"/>
      <c r="BV21" s="742"/>
      <c r="BW21" s="742"/>
      <c r="BX21" s="742"/>
      <c r="BY21" s="742"/>
      <c r="BZ21" s="742"/>
      <c r="CA21" s="742"/>
      <c r="CB21" s="742"/>
      <c r="CC21" s="742"/>
      <c r="CD21" s="742"/>
      <c r="CE21" s="742"/>
      <c r="CF21" s="742"/>
      <c r="CG21" s="742"/>
      <c r="CH21" s="743"/>
    </row>
    <row r="22" spans="2:86" ht="12" customHeight="1" x14ac:dyDescent="0.45">
      <c r="B22" s="45" t="s">
        <v>170</v>
      </c>
      <c r="C22" s="730" t="s">
        <v>171</v>
      </c>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730"/>
      <c r="AF22" s="730"/>
      <c r="AG22" s="730"/>
      <c r="AH22" s="730"/>
      <c r="AI22" s="730"/>
      <c r="AJ22" s="730"/>
      <c r="AK22" s="730"/>
      <c r="BB22" s="751"/>
      <c r="BC22" s="752"/>
      <c r="BD22" s="731" t="s">
        <v>418</v>
      </c>
      <c r="BE22" s="732"/>
      <c r="BF22" s="733"/>
      <c r="BG22" s="734" t="s">
        <v>264</v>
      </c>
      <c r="BH22" s="735"/>
      <c r="BI22" s="735"/>
      <c r="BJ22" s="735"/>
      <c r="BK22" s="735"/>
      <c r="BL22" s="736">
        <v>10</v>
      </c>
      <c r="BM22" s="736"/>
      <c r="BN22" s="737" t="s">
        <v>265</v>
      </c>
      <c r="BO22" s="737"/>
      <c r="BP22" s="737"/>
      <c r="BQ22" s="737"/>
      <c r="BR22" s="737"/>
      <c r="BS22" s="737"/>
      <c r="BT22" s="744"/>
      <c r="BU22" s="745"/>
      <c r="BV22" s="745"/>
      <c r="BW22" s="745"/>
      <c r="BX22" s="745"/>
      <c r="BY22" s="745"/>
      <c r="BZ22" s="745"/>
      <c r="CA22" s="745"/>
      <c r="CB22" s="745"/>
      <c r="CC22" s="745"/>
      <c r="CD22" s="745"/>
      <c r="CE22" s="745"/>
      <c r="CF22" s="745"/>
      <c r="CG22" s="745"/>
      <c r="CH22" s="746"/>
    </row>
    <row r="23" spans="2:86" ht="9.75" customHeight="1" thickBot="1" x14ac:dyDescent="0.5">
      <c r="B23" s="46"/>
      <c r="C23" s="46"/>
      <c r="D23" s="46"/>
      <c r="E23" s="46"/>
      <c r="F23" s="46"/>
      <c r="G23" s="46"/>
      <c r="H23" s="47"/>
      <c r="I23" s="47"/>
      <c r="J23" s="47"/>
      <c r="K23" s="48"/>
      <c r="L23" s="47"/>
      <c r="M23" s="47"/>
      <c r="N23" s="47"/>
      <c r="O23" s="47"/>
      <c r="P23" s="47"/>
      <c r="Q23" s="47"/>
      <c r="R23" s="47"/>
      <c r="S23" s="48"/>
      <c r="T23" s="48"/>
      <c r="U23" s="48"/>
      <c r="V23" s="48"/>
      <c r="W23" s="48"/>
      <c r="X23" s="50"/>
      <c r="Y23" s="50"/>
      <c r="Z23" s="50"/>
      <c r="AA23" s="50"/>
      <c r="AB23" s="50"/>
      <c r="AC23" s="50"/>
      <c r="AD23" s="50"/>
      <c r="AE23" s="50"/>
      <c r="AF23" s="50"/>
      <c r="AG23" s="48"/>
      <c r="AH23" s="48"/>
      <c r="AI23" s="48"/>
      <c r="AJ23" s="48"/>
      <c r="AK23" s="48"/>
    </row>
    <row r="24" spans="2:86" ht="21.6" customHeight="1" x14ac:dyDescent="0.45">
      <c r="B24" s="792" t="s">
        <v>152</v>
      </c>
      <c r="C24" s="795" t="s">
        <v>172</v>
      </c>
      <c r="D24" s="795"/>
      <c r="E24" s="795"/>
      <c r="F24" s="795"/>
      <c r="G24" s="795"/>
      <c r="H24" s="795"/>
      <c r="I24" s="795"/>
      <c r="J24" s="795"/>
      <c r="K24" s="798" t="s">
        <v>173</v>
      </c>
      <c r="L24" s="798"/>
      <c r="M24" s="798"/>
      <c r="N24" s="798"/>
      <c r="O24" s="798"/>
      <c r="P24" s="798"/>
      <c r="Q24" s="798"/>
      <c r="R24" s="51" t="s">
        <v>11</v>
      </c>
      <c r="S24" s="799" t="s">
        <v>174</v>
      </c>
      <c r="T24" s="800"/>
      <c r="U24" s="800"/>
      <c r="V24" s="800"/>
      <c r="W24" s="800"/>
      <c r="X24" s="800"/>
      <c r="Y24" s="800"/>
      <c r="Z24" s="800"/>
      <c r="AA24" s="800"/>
      <c r="AB24" s="51" t="s">
        <v>11</v>
      </c>
      <c r="AC24" s="799" t="s">
        <v>175</v>
      </c>
      <c r="AD24" s="800"/>
      <c r="AE24" s="800"/>
      <c r="AF24" s="800"/>
      <c r="AG24" s="800"/>
      <c r="AH24" s="800"/>
      <c r="AI24" s="800"/>
      <c r="AJ24" s="800"/>
      <c r="AK24" s="801"/>
      <c r="AN24" s="22" t="s">
        <v>157</v>
      </c>
      <c r="AO24" s="22" t="str">
        <f>IF(COUNTIF(F10:F16,"■")&gt;0,"","■")</f>
        <v>■</v>
      </c>
      <c r="AP24" s="46"/>
      <c r="AQ24" s="46"/>
      <c r="AR24" s="46"/>
      <c r="AS24" s="46"/>
      <c r="AT24" s="46"/>
      <c r="AU24" s="46"/>
      <c r="AV24" s="46"/>
      <c r="AW24" s="46"/>
      <c r="AX24" s="46" t="str">
        <f>RIGHT(LEFT(K28,3),1)</f>
        <v/>
      </c>
      <c r="AY24" s="46" t="str">
        <f>RIGHT(LEFT(K28,4),1)</f>
        <v/>
      </c>
      <c r="AZ24" s="46" t="str">
        <f>RIGHT(LEFT(K28,5),1)</f>
        <v/>
      </c>
    </row>
    <row r="25" spans="2:86" ht="21.6" customHeight="1" x14ac:dyDescent="0.45">
      <c r="B25" s="793"/>
      <c r="C25" s="796"/>
      <c r="D25" s="796"/>
      <c r="E25" s="796"/>
      <c r="F25" s="796"/>
      <c r="G25" s="796"/>
      <c r="H25" s="796"/>
      <c r="I25" s="796"/>
      <c r="J25" s="796"/>
      <c r="K25" s="802" t="s">
        <v>176</v>
      </c>
      <c r="L25" s="803"/>
      <c r="M25" s="803"/>
      <c r="N25" s="802" t="s">
        <v>177</v>
      </c>
      <c r="O25" s="803"/>
      <c r="P25" s="803"/>
      <c r="Q25" s="803"/>
      <c r="R25" s="803"/>
      <c r="S25" s="803"/>
      <c r="T25" s="803"/>
      <c r="U25" s="753" t="s">
        <v>178</v>
      </c>
      <c r="V25" s="753"/>
      <c r="W25" s="753"/>
      <c r="X25" s="753"/>
      <c r="Y25" s="753"/>
      <c r="Z25" s="754"/>
      <c r="AA25" s="755"/>
      <c r="AB25" s="756"/>
      <c r="AC25" s="756"/>
      <c r="AD25" s="756"/>
      <c r="AE25" s="756"/>
      <c r="AF25" s="756"/>
      <c r="AG25" s="756"/>
      <c r="AH25" s="756"/>
      <c r="AI25" s="756"/>
      <c r="AJ25" s="756"/>
      <c r="AK25" s="757"/>
      <c r="AN25" s="46"/>
      <c r="AO25" s="46"/>
      <c r="AP25" s="46"/>
      <c r="AQ25" s="46"/>
      <c r="AR25" s="46"/>
      <c r="AS25" s="46"/>
      <c r="AT25" s="46"/>
      <c r="AU25" s="46"/>
      <c r="AV25" s="46"/>
      <c r="AW25" s="46"/>
      <c r="AX25" s="46"/>
      <c r="AY25" s="46"/>
      <c r="AZ25" s="46"/>
    </row>
    <row r="26" spans="2:86" ht="21.6" customHeight="1" x14ac:dyDescent="0.45">
      <c r="B26" s="793"/>
      <c r="C26" s="796"/>
      <c r="D26" s="796"/>
      <c r="E26" s="796"/>
      <c r="F26" s="796"/>
      <c r="G26" s="796"/>
      <c r="H26" s="796"/>
      <c r="I26" s="796"/>
      <c r="J26" s="796"/>
      <c r="K26" s="803"/>
      <c r="L26" s="803"/>
      <c r="M26" s="803"/>
      <c r="N26" s="803"/>
      <c r="O26" s="803"/>
      <c r="P26" s="803"/>
      <c r="Q26" s="803"/>
      <c r="R26" s="803"/>
      <c r="S26" s="803"/>
      <c r="T26" s="803"/>
      <c r="U26" s="753" t="s">
        <v>179</v>
      </c>
      <c r="V26" s="753"/>
      <c r="W26" s="753"/>
      <c r="X26" s="753"/>
      <c r="Y26" s="753"/>
      <c r="Z26" s="754"/>
      <c r="AA26" s="755"/>
      <c r="AB26" s="756"/>
      <c r="AC26" s="756"/>
      <c r="AD26" s="756"/>
      <c r="AE26" s="756"/>
      <c r="AF26" s="756"/>
      <c r="AG26" s="756"/>
      <c r="AH26" s="756"/>
      <c r="AI26" s="756"/>
      <c r="AJ26" s="756"/>
      <c r="AK26" s="757"/>
      <c r="AN26" s="46"/>
      <c r="AO26" s="46"/>
      <c r="AP26" s="46"/>
      <c r="AQ26" s="46"/>
      <c r="AR26" s="46"/>
      <c r="AS26" s="46"/>
      <c r="AT26" s="46"/>
      <c r="AU26" s="46"/>
      <c r="AV26" s="46"/>
      <c r="AW26" s="46"/>
      <c r="AX26" s="46"/>
      <c r="AY26" s="46"/>
      <c r="AZ26" s="46"/>
    </row>
    <row r="27" spans="2:86" ht="21.6" customHeight="1" x14ac:dyDescent="0.45">
      <c r="B27" s="793"/>
      <c r="C27" s="796"/>
      <c r="D27" s="796"/>
      <c r="E27" s="796"/>
      <c r="F27" s="796"/>
      <c r="G27" s="796"/>
      <c r="H27" s="796"/>
      <c r="I27" s="796"/>
      <c r="J27" s="796"/>
      <c r="K27" s="803"/>
      <c r="L27" s="803"/>
      <c r="M27" s="803"/>
      <c r="N27" s="802" t="s">
        <v>487</v>
      </c>
      <c r="O27" s="803"/>
      <c r="P27" s="803"/>
      <c r="Q27" s="803"/>
      <c r="R27" s="803"/>
      <c r="S27" s="803"/>
      <c r="T27" s="803"/>
      <c r="U27" s="753" t="s">
        <v>178</v>
      </c>
      <c r="V27" s="753"/>
      <c r="W27" s="753"/>
      <c r="X27" s="753"/>
      <c r="Y27" s="753"/>
      <c r="Z27" s="754"/>
      <c r="AA27" s="755"/>
      <c r="AB27" s="756"/>
      <c r="AC27" s="756"/>
      <c r="AD27" s="756"/>
      <c r="AE27" s="756"/>
      <c r="AF27" s="756"/>
      <c r="AG27" s="756"/>
      <c r="AH27" s="756"/>
      <c r="AI27" s="756"/>
      <c r="AJ27" s="756"/>
      <c r="AK27" s="757"/>
      <c r="AN27" s="46"/>
      <c r="AO27" s="46"/>
      <c r="AP27" s="46"/>
      <c r="AQ27" s="46"/>
      <c r="AR27" s="46"/>
      <c r="AS27" s="46"/>
      <c r="AT27" s="46"/>
      <c r="AU27" s="46"/>
      <c r="AV27" s="46"/>
      <c r="AW27" s="46"/>
      <c r="AX27" s="46"/>
      <c r="AY27" s="46"/>
      <c r="AZ27" s="46"/>
    </row>
    <row r="28" spans="2:86" ht="21.6" customHeight="1" thickBot="1" x14ac:dyDescent="0.5">
      <c r="B28" s="794"/>
      <c r="C28" s="797"/>
      <c r="D28" s="797"/>
      <c r="E28" s="797"/>
      <c r="F28" s="797"/>
      <c r="G28" s="797"/>
      <c r="H28" s="797"/>
      <c r="I28" s="797"/>
      <c r="J28" s="797"/>
      <c r="K28" s="804"/>
      <c r="L28" s="804"/>
      <c r="M28" s="804"/>
      <c r="N28" s="804"/>
      <c r="O28" s="804"/>
      <c r="P28" s="804"/>
      <c r="Q28" s="804"/>
      <c r="R28" s="804"/>
      <c r="S28" s="804"/>
      <c r="T28" s="804"/>
      <c r="U28" s="808" t="s">
        <v>179</v>
      </c>
      <c r="V28" s="808"/>
      <c r="W28" s="808"/>
      <c r="X28" s="808"/>
      <c r="Y28" s="808"/>
      <c r="Z28" s="809"/>
      <c r="AA28" s="810"/>
      <c r="AB28" s="811"/>
      <c r="AC28" s="811"/>
      <c r="AD28" s="811"/>
      <c r="AE28" s="811"/>
      <c r="AF28" s="811"/>
      <c r="AG28" s="811"/>
      <c r="AH28" s="811"/>
      <c r="AI28" s="811"/>
      <c r="AJ28" s="811"/>
      <c r="AK28" s="812"/>
      <c r="AN28" s="46"/>
      <c r="AO28" s="46"/>
      <c r="AP28" s="46"/>
      <c r="AQ28" s="46"/>
      <c r="AR28" s="46"/>
      <c r="AS28" s="46"/>
      <c r="AT28" s="46"/>
      <c r="AU28" s="46"/>
      <c r="AV28" s="46"/>
      <c r="AW28" s="46"/>
      <c r="AX28" s="46"/>
      <c r="AY28" s="46" t="str">
        <f>RIGHT(LEFT(T28,4),1)</f>
        <v/>
      </c>
      <c r="AZ28" s="46" t="str">
        <f>RIGHT(LEFT(T28,5),1)</f>
        <v/>
      </c>
    </row>
    <row r="29" spans="2:86" ht="12" customHeight="1" x14ac:dyDescent="0.45">
      <c r="B29" s="52" t="s">
        <v>180</v>
      </c>
      <c r="C29" s="730" t="s">
        <v>181</v>
      </c>
      <c r="D29" s="730"/>
      <c r="E29" s="730"/>
      <c r="F29" s="730"/>
      <c r="G29" s="730"/>
      <c r="H29" s="730"/>
      <c r="I29" s="730"/>
      <c r="J29" s="730"/>
      <c r="K29" s="730"/>
      <c r="L29" s="730"/>
      <c r="M29" s="730"/>
      <c r="N29" s="730"/>
      <c r="O29" s="730"/>
      <c r="P29" s="730"/>
      <c r="Q29" s="730"/>
      <c r="R29" s="730"/>
      <c r="S29" s="730"/>
      <c r="T29" s="730"/>
      <c r="U29" s="730"/>
      <c r="V29" s="730"/>
      <c r="W29" s="730"/>
      <c r="X29" s="730"/>
      <c r="Y29" s="730"/>
      <c r="Z29" s="730"/>
      <c r="AA29" s="730"/>
      <c r="AB29" s="730"/>
      <c r="AC29" s="730"/>
      <c r="AD29" s="730"/>
      <c r="AE29" s="730"/>
      <c r="AF29" s="730"/>
      <c r="AG29" s="730"/>
      <c r="AH29" s="730"/>
      <c r="AI29" s="730"/>
      <c r="AJ29" s="730"/>
      <c r="AK29" s="730"/>
      <c r="AN29" s="46"/>
      <c r="AO29" s="46"/>
      <c r="AP29" s="46"/>
      <c r="AQ29" s="46"/>
      <c r="AR29" s="46"/>
      <c r="AS29" s="46"/>
      <c r="AT29" s="46"/>
      <c r="AU29" s="46"/>
      <c r="AV29" s="46"/>
      <c r="AW29" s="46"/>
      <c r="AX29" s="46"/>
      <c r="AY29" s="46" t="str">
        <f>RIGHT(LEFT(AC28,4),1)</f>
        <v/>
      </c>
      <c r="AZ29" s="46" t="str">
        <f>RIGHT(LEFT(AC28,5),1)</f>
        <v/>
      </c>
    </row>
    <row r="30" spans="2:86" ht="9.75" customHeight="1" thickBot="1" x14ac:dyDescent="0.5">
      <c r="B30" s="46"/>
      <c r="C30" s="46"/>
      <c r="D30" s="46"/>
      <c r="E30" s="46"/>
      <c r="F30" s="46"/>
      <c r="G30" s="46"/>
      <c r="H30" s="46"/>
      <c r="I30" s="46"/>
      <c r="J30" s="53"/>
      <c r="K30" s="53"/>
      <c r="L30" s="53"/>
      <c r="M30" s="53"/>
      <c r="N30" s="53"/>
      <c r="O30" s="53"/>
      <c r="P30" s="53"/>
      <c r="Q30" s="53"/>
      <c r="R30" s="53"/>
      <c r="S30" s="53"/>
      <c r="T30" s="54"/>
      <c r="U30" s="54"/>
      <c r="V30" s="54"/>
      <c r="W30" s="54"/>
      <c r="X30" s="54"/>
      <c r="Y30" s="54"/>
      <c r="Z30" s="54"/>
      <c r="AA30" s="54"/>
      <c r="AB30" s="46"/>
      <c r="AC30" s="46"/>
      <c r="AD30" s="55"/>
      <c r="AE30" s="46"/>
      <c r="AF30" s="46"/>
      <c r="AG30" s="55"/>
      <c r="AH30" s="55"/>
      <c r="AI30" s="55"/>
      <c r="AJ30" s="55"/>
      <c r="AK30" s="55"/>
    </row>
    <row r="31" spans="2:86" ht="18" customHeight="1" x14ac:dyDescent="0.45">
      <c r="B31" s="792" t="s">
        <v>153</v>
      </c>
      <c r="C31" s="795" t="s">
        <v>182</v>
      </c>
      <c r="D31" s="795"/>
      <c r="E31" s="795"/>
      <c r="F31" s="795"/>
      <c r="G31" s="795"/>
      <c r="H31" s="795"/>
      <c r="I31" s="795"/>
      <c r="J31" s="795"/>
      <c r="K31" s="798" t="s">
        <v>183</v>
      </c>
      <c r="L31" s="798"/>
      <c r="M31" s="798"/>
      <c r="N31" s="798"/>
      <c r="O31" s="798"/>
      <c r="P31" s="798"/>
      <c r="Q31" s="798"/>
      <c r="R31" s="798"/>
      <c r="S31" s="798"/>
      <c r="T31" s="798" t="s">
        <v>184</v>
      </c>
      <c r="U31" s="798"/>
      <c r="V31" s="798"/>
      <c r="W31" s="798"/>
      <c r="X31" s="798"/>
      <c r="Y31" s="798"/>
      <c r="Z31" s="798"/>
      <c r="AA31" s="798"/>
      <c r="AB31" s="798"/>
      <c r="AC31" s="798" t="s">
        <v>185</v>
      </c>
      <c r="AD31" s="798"/>
      <c r="AE31" s="798"/>
      <c r="AF31" s="798"/>
      <c r="AG31" s="798"/>
      <c r="AH31" s="798"/>
      <c r="AI31" s="798"/>
      <c r="AJ31" s="798"/>
      <c r="AK31" s="805"/>
      <c r="AN31" s="46" t="s">
        <v>186</v>
      </c>
      <c r="AO31" s="46" t="e">
        <f>AND(AP31:AT31)</f>
        <v>#VALUE!</v>
      </c>
      <c r="AP31" s="46" t="b">
        <f>AND(LEN(K32)&gt;=3,LEN(K32)&lt;=4)</f>
        <v>0</v>
      </c>
      <c r="AQ31" s="46" t="e">
        <f>OR(AND(CODE(AV31)&gt;=65,CODE(AV31)&lt;=90),AND(CODE(AV31)&gt;=97,CODE(AV31)&lt;=122))</f>
        <v>#VALUE!</v>
      </c>
      <c r="AR31" s="46" t="e">
        <f t="shared" ref="AR31:AT33" si="0">OR(AND(CODE(AW31)&gt;=65,CODE(AW31)&lt;=90),AND(CODE(AW31)&gt;=97,CODE(AW31)&lt;=122))</f>
        <v>#VALUE!</v>
      </c>
      <c r="AS31" s="46" t="e">
        <f t="shared" si="0"/>
        <v>#VALUE!</v>
      </c>
      <c r="AT31" s="46" t="e">
        <f t="shared" si="0"/>
        <v>#VALUE!</v>
      </c>
      <c r="AU31" s="46"/>
      <c r="AV31" s="46" t="str">
        <f>LEFT(K32,1)</f>
        <v/>
      </c>
      <c r="AW31" s="46" t="str">
        <f>RIGHT(LEFT(K32,2),1)</f>
        <v/>
      </c>
      <c r="AX31" s="46" t="str">
        <f>RIGHT(LEFT(K32,3),1)</f>
        <v/>
      </c>
      <c r="AY31" s="46" t="str">
        <f>RIGHT(LEFT(K32,4),1)</f>
        <v/>
      </c>
      <c r="AZ31" s="46"/>
    </row>
    <row r="32" spans="2:86" ht="24.75" customHeight="1" thickBot="1" x14ac:dyDescent="0.5">
      <c r="B32" s="794"/>
      <c r="C32" s="797"/>
      <c r="D32" s="797"/>
      <c r="E32" s="797"/>
      <c r="F32" s="797"/>
      <c r="G32" s="797"/>
      <c r="H32" s="797"/>
      <c r="I32" s="797"/>
      <c r="J32" s="797"/>
      <c r="K32" s="806"/>
      <c r="L32" s="806"/>
      <c r="M32" s="806"/>
      <c r="N32" s="806"/>
      <c r="O32" s="806"/>
      <c r="P32" s="806"/>
      <c r="Q32" s="806"/>
      <c r="R32" s="806"/>
      <c r="S32" s="806"/>
      <c r="T32" s="806"/>
      <c r="U32" s="806"/>
      <c r="V32" s="806"/>
      <c r="W32" s="806"/>
      <c r="X32" s="806"/>
      <c r="Y32" s="806"/>
      <c r="Z32" s="806"/>
      <c r="AA32" s="806"/>
      <c r="AB32" s="806"/>
      <c r="AC32" s="806"/>
      <c r="AD32" s="806"/>
      <c r="AE32" s="806"/>
      <c r="AF32" s="806"/>
      <c r="AG32" s="806"/>
      <c r="AH32" s="806"/>
      <c r="AI32" s="806"/>
      <c r="AJ32" s="806"/>
      <c r="AK32" s="807"/>
      <c r="AN32" s="46" t="s">
        <v>187</v>
      </c>
      <c r="AO32" s="46" t="e">
        <f>AND(AP32:AT32)</f>
        <v>#VALUE!</v>
      </c>
      <c r="AP32" s="46" t="b">
        <f>AND(LEN(T32)&gt;=3,LEN(T32)&lt;=4)</f>
        <v>0</v>
      </c>
      <c r="AQ32" s="46" t="e">
        <f t="shared" ref="AQ32:AQ33" si="1">OR(AND(CODE(AV32)&gt;=65,CODE(AV32)&lt;=90),AND(CODE(AV32)&gt;=97,CODE(AV32)&lt;=122))</f>
        <v>#VALUE!</v>
      </c>
      <c r="AR32" s="46" t="e">
        <f t="shared" si="0"/>
        <v>#VALUE!</v>
      </c>
      <c r="AS32" s="46" t="e">
        <f t="shared" si="0"/>
        <v>#VALUE!</v>
      </c>
      <c r="AT32" s="46" t="e">
        <f t="shared" si="0"/>
        <v>#VALUE!</v>
      </c>
      <c r="AU32" s="46"/>
      <c r="AV32" s="46" t="str">
        <f>LEFT(T32,1)</f>
        <v/>
      </c>
      <c r="AW32" s="46" t="str">
        <f>RIGHT(LEFT(T32,2),1)</f>
        <v/>
      </c>
      <c r="AX32" s="46" t="str">
        <f>RIGHT(LEFT(T32,3),1)</f>
        <v/>
      </c>
      <c r="AY32" s="46" t="str">
        <f>RIGHT(LEFT(T32,4),1)</f>
        <v/>
      </c>
      <c r="AZ32" s="46"/>
    </row>
    <row r="33" spans="2:68" ht="12" customHeight="1" x14ac:dyDescent="0.45">
      <c r="B33" s="52" t="s">
        <v>188</v>
      </c>
      <c r="C33" s="730" t="s">
        <v>189</v>
      </c>
      <c r="D33" s="730"/>
      <c r="E33" s="730"/>
      <c r="F33" s="730"/>
      <c r="G33" s="730"/>
      <c r="H33" s="730"/>
      <c r="I33" s="730"/>
      <c r="J33" s="730"/>
      <c r="K33" s="730"/>
      <c r="L33" s="730"/>
      <c r="M33" s="730"/>
      <c r="N33" s="730"/>
      <c r="O33" s="730"/>
      <c r="P33" s="730"/>
      <c r="Q33" s="730"/>
      <c r="R33" s="730"/>
      <c r="S33" s="730"/>
      <c r="T33" s="730"/>
      <c r="U33" s="730"/>
      <c r="V33" s="730"/>
      <c r="W33" s="730"/>
      <c r="X33" s="730"/>
      <c r="Y33" s="730"/>
      <c r="Z33" s="730"/>
      <c r="AA33" s="730"/>
      <c r="AB33" s="730"/>
      <c r="AC33" s="730"/>
      <c r="AD33" s="730"/>
      <c r="AE33" s="730"/>
      <c r="AF33" s="730"/>
      <c r="AG33" s="730"/>
      <c r="AH33" s="730"/>
      <c r="AI33" s="730"/>
      <c r="AJ33" s="730"/>
      <c r="AK33" s="730"/>
      <c r="AN33" s="46" t="s">
        <v>190</v>
      </c>
      <c r="AO33" s="46" t="e">
        <f>AND(AP33:AT33)</f>
        <v>#VALUE!</v>
      </c>
      <c r="AP33" s="46" t="b">
        <f>AND(LEN(AC32)&gt;=3,LEN(AC32)&lt;=4)</f>
        <v>0</v>
      </c>
      <c r="AQ33" s="46" t="e">
        <f t="shared" si="1"/>
        <v>#VALUE!</v>
      </c>
      <c r="AR33" s="46" t="e">
        <f t="shared" si="0"/>
        <v>#VALUE!</v>
      </c>
      <c r="AS33" s="46" t="e">
        <f t="shared" si="0"/>
        <v>#VALUE!</v>
      </c>
      <c r="AT33" s="46" t="e">
        <f t="shared" si="0"/>
        <v>#VALUE!</v>
      </c>
      <c r="AU33" s="46"/>
      <c r="AV33" s="46" t="str">
        <f>LEFT(AC32,1)</f>
        <v/>
      </c>
      <c r="AW33" s="46" t="str">
        <f>RIGHT(LEFT(AC32,2),1)</f>
        <v/>
      </c>
      <c r="AX33" s="46" t="str">
        <f>RIGHT(LEFT(AC32,3),1)</f>
        <v/>
      </c>
      <c r="AY33" s="46" t="str">
        <f>RIGHT(LEFT(AC32,4),1)</f>
        <v/>
      </c>
      <c r="AZ33" s="46"/>
    </row>
    <row r="34" spans="2:68" ht="12" customHeight="1" x14ac:dyDescent="0.45">
      <c r="B34" s="50"/>
      <c r="C34" s="730" t="s">
        <v>191</v>
      </c>
      <c r="D34" s="730"/>
      <c r="E34" s="730"/>
      <c r="F34" s="730"/>
      <c r="G34" s="730"/>
      <c r="H34" s="730"/>
      <c r="I34" s="730"/>
      <c r="J34" s="730"/>
      <c r="K34" s="730"/>
      <c r="L34" s="730"/>
      <c r="M34" s="730"/>
      <c r="N34" s="730"/>
      <c r="O34" s="730"/>
      <c r="P34" s="730"/>
      <c r="Q34" s="730"/>
      <c r="R34" s="730"/>
      <c r="S34" s="730"/>
      <c r="T34" s="730"/>
      <c r="U34" s="730"/>
      <c r="V34" s="730"/>
      <c r="W34" s="730"/>
      <c r="X34" s="730"/>
      <c r="Y34" s="730"/>
      <c r="Z34" s="730"/>
      <c r="AA34" s="730"/>
      <c r="AB34" s="730"/>
      <c r="AC34" s="730"/>
      <c r="AD34" s="730"/>
      <c r="AE34" s="730"/>
      <c r="AF34" s="730"/>
      <c r="AG34" s="730"/>
      <c r="AH34" s="730"/>
      <c r="AI34" s="730"/>
      <c r="AJ34" s="730"/>
      <c r="AK34" s="730"/>
      <c r="AQ34" s="55"/>
      <c r="AR34" s="55"/>
      <c r="AS34" s="55"/>
      <c r="AT34" s="55"/>
      <c r="AU34" s="55"/>
    </row>
    <row r="35" spans="2:68" s="57" customFormat="1" ht="12.6" x14ac:dyDescent="0.45">
      <c r="B35" s="56"/>
      <c r="C35" s="56" t="s">
        <v>192</v>
      </c>
      <c r="D35" s="56"/>
      <c r="E35" s="56"/>
      <c r="F35" s="56"/>
      <c r="G35" s="56"/>
      <c r="H35" s="56"/>
      <c r="I35" s="56"/>
      <c r="J35" s="56"/>
      <c r="K35" s="56"/>
      <c r="L35" s="56"/>
      <c r="M35" s="56"/>
      <c r="N35" s="56"/>
      <c r="O35" s="56"/>
      <c r="P35" s="56"/>
      <c r="Q35" s="56"/>
      <c r="R35" s="56"/>
      <c r="S35" s="56"/>
      <c r="BB35" s="58" t="s">
        <v>193</v>
      </c>
      <c r="BC35" s="59"/>
      <c r="BD35" s="59"/>
      <c r="BE35" s="59"/>
      <c r="BF35" s="59"/>
      <c r="BG35" s="59"/>
      <c r="BH35" s="59"/>
      <c r="BI35" s="59"/>
      <c r="BJ35" s="59"/>
      <c r="BK35" s="59"/>
      <c r="BL35" s="59"/>
      <c r="BM35" s="59"/>
      <c r="BN35" s="59"/>
      <c r="BO35" s="60"/>
    </row>
    <row r="36" spans="2:68" ht="9.75" customHeight="1" thickBot="1" x14ac:dyDescent="0.5">
      <c r="B36" s="46"/>
      <c r="C36" s="46"/>
      <c r="D36" s="46"/>
      <c r="E36" s="46"/>
      <c r="F36" s="46"/>
      <c r="G36" s="46"/>
      <c r="H36" s="46"/>
      <c r="I36" s="46"/>
      <c r="J36" s="53"/>
      <c r="K36" s="53"/>
      <c r="L36" s="53"/>
      <c r="M36" s="53"/>
      <c r="N36" s="53"/>
      <c r="O36" s="53"/>
      <c r="P36" s="53"/>
      <c r="Q36" s="53"/>
      <c r="R36" s="53"/>
      <c r="S36" s="53"/>
      <c r="T36" s="54"/>
      <c r="U36" s="54"/>
      <c r="V36" s="54"/>
      <c r="W36" s="54"/>
      <c r="X36" s="54"/>
      <c r="Y36" s="54"/>
      <c r="Z36" s="54"/>
      <c r="AA36" s="54"/>
      <c r="AB36" s="46"/>
      <c r="AC36" s="46"/>
      <c r="AD36" s="55"/>
      <c r="AE36" s="46"/>
      <c r="AF36" s="46"/>
      <c r="AG36" s="55"/>
      <c r="AH36" s="55"/>
      <c r="AI36" s="55"/>
      <c r="AJ36" s="55"/>
      <c r="AK36" s="55"/>
      <c r="BB36" s="813" t="s">
        <v>194</v>
      </c>
      <c r="BC36" s="814"/>
      <c r="BD36" s="814"/>
      <c r="BE36" s="814"/>
      <c r="BF36" s="814"/>
      <c r="BG36" s="814"/>
      <c r="BH36" s="815"/>
      <c r="BI36" s="813" t="s">
        <v>195</v>
      </c>
      <c r="BJ36" s="814"/>
      <c r="BK36" s="814"/>
      <c r="BL36" s="814"/>
      <c r="BM36" s="814"/>
      <c r="BN36" s="814"/>
      <c r="BO36" s="815"/>
    </row>
    <row r="37" spans="2:68" ht="18" customHeight="1" x14ac:dyDescent="0.45">
      <c r="B37" s="792" t="s">
        <v>154</v>
      </c>
      <c r="C37" s="816" t="s">
        <v>196</v>
      </c>
      <c r="D37" s="817"/>
      <c r="E37" s="817"/>
      <c r="F37" s="818"/>
      <c r="G37" s="1119" t="s">
        <v>197</v>
      </c>
      <c r="H37" s="1120"/>
      <c r="I37" s="1120"/>
      <c r="J37" s="1120"/>
      <c r="K37" s="1120"/>
      <c r="L37" s="1120"/>
      <c r="M37" s="1121"/>
      <c r="N37" s="1119" t="s">
        <v>456</v>
      </c>
      <c r="O37" s="1120"/>
      <c r="P37" s="1120"/>
      <c r="Q37" s="1121"/>
      <c r="R37" s="1119" t="s">
        <v>457</v>
      </c>
      <c r="S37" s="1120"/>
      <c r="T37" s="1120"/>
      <c r="U37" s="1121"/>
      <c r="V37" s="350"/>
      <c r="W37" s="351"/>
      <c r="X37" s="351"/>
      <c r="Y37" s="351"/>
      <c r="Z37" s="351"/>
      <c r="AA37" s="351"/>
      <c r="AB37" s="351"/>
      <c r="AC37" s="351"/>
      <c r="AD37" s="351"/>
      <c r="AE37" s="351"/>
      <c r="AF37" s="822"/>
      <c r="AG37" s="822"/>
      <c r="AH37" s="822"/>
      <c r="AI37" s="822"/>
      <c r="AJ37" s="822"/>
      <c r="AK37" s="823"/>
      <c r="AT37" s="57" t="str">
        <f>RIGHT(LEFT(K53,3),1)</f>
        <v/>
      </c>
      <c r="AU37" s="57" t="str">
        <f>RIGHT(LEFT(K53,4),1)</f>
        <v/>
      </c>
      <c r="AV37" s="57" t="str">
        <f>RIGHT(LEFT(K53,5),1)</f>
        <v/>
      </c>
      <c r="BB37" s="813" t="s">
        <v>198</v>
      </c>
      <c r="BC37" s="814"/>
      <c r="BD37" s="814"/>
      <c r="BE37" s="814"/>
      <c r="BF37" s="815"/>
      <c r="BG37" s="827">
        <f>SUM(BG39:BH43)</f>
        <v>0</v>
      </c>
      <c r="BH37" s="828"/>
      <c r="BI37" s="827" t="s">
        <v>199</v>
      </c>
      <c r="BJ37" s="829"/>
      <c r="BK37" s="829"/>
      <c r="BL37" s="829"/>
      <c r="BM37" s="828"/>
      <c r="BN37" s="827">
        <f>SUM(BN39:BO43)</f>
        <v>0</v>
      </c>
      <c r="BO37" s="828"/>
      <c r="BP37" s="57"/>
    </row>
    <row r="38" spans="2:68" ht="18" customHeight="1" x14ac:dyDescent="0.45">
      <c r="B38" s="793"/>
      <c r="C38" s="819"/>
      <c r="D38" s="820"/>
      <c r="E38" s="820"/>
      <c r="F38" s="750"/>
      <c r="G38" s="1122"/>
      <c r="H38" s="1123"/>
      <c r="I38" s="1123"/>
      <c r="J38" s="1123"/>
      <c r="K38" s="1123"/>
      <c r="L38" s="1123"/>
      <c r="M38" s="1124"/>
      <c r="N38" s="1122"/>
      <c r="O38" s="1123"/>
      <c r="P38" s="1123"/>
      <c r="Q38" s="1124"/>
      <c r="R38" s="1122"/>
      <c r="S38" s="1123"/>
      <c r="T38" s="1123"/>
      <c r="U38" s="1124"/>
      <c r="V38" s="352"/>
      <c r="W38" s="353"/>
      <c r="X38" s="353"/>
      <c r="Y38" s="353"/>
      <c r="Z38" s="353"/>
      <c r="AA38" s="353"/>
      <c r="AB38" s="353"/>
      <c r="AC38" s="353"/>
      <c r="AD38" s="353"/>
      <c r="AE38" s="353"/>
      <c r="AF38" s="824"/>
      <c r="AG38" s="825"/>
      <c r="AH38" s="825"/>
      <c r="AI38" s="825"/>
      <c r="AJ38" s="825"/>
      <c r="AK38" s="826"/>
      <c r="AT38" s="57"/>
      <c r="AU38" s="57"/>
      <c r="AV38" s="57"/>
      <c r="BB38" s="830" t="s">
        <v>200</v>
      </c>
      <c r="BC38" s="831"/>
      <c r="BD38" s="831"/>
      <c r="BE38" s="831"/>
      <c r="BF38" s="831"/>
      <c r="BG38" s="832" t="s">
        <v>413</v>
      </c>
      <c r="BH38" s="832"/>
      <c r="BI38" s="833"/>
      <c r="BJ38" s="834"/>
      <c r="BK38" s="834"/>
      <c r="BL38" s="834"/>
      <c r="BM38" s="835"/>
      <c r="BN38" s="832" t="s">
        <v>201</v>
      </c>
      <c r="BO38" s="849"/>
      <c r="BP38" s="61"/>
    </row>
    <row r="39" spans="2:68" ht="21.6" customHeight="1" x14ac:dyDescent="0.45">
      <c r="B39" s="793"/>
      <c r="C39" s="749"/>
      <c r="D39" s="820"/>
      <c r="E39" s="820"/>
      <c r="F39" s="750"/>
      <c r="G39" s="1041" t="s">
        <v>453</v>
      </c>
      <c r="H39" s="1042"/>
      <c r="I39" s="841" t="s">
        <v>421</v>
      </c>
      <c r="J39" s="842"/>
      <c r="K39" s="842"/>
      <c r="L39" s="842"/>
      <c r="M39" s="843"/>
      <c r="N39" s="876"/>
      <c r="O39" s="877"/>
      <c r="P39" s="877"/>
      <c r="Q39" s="878"/>
      <c r="R39" s="876"/>
      <c r="S39" s="877"/>
      <c r="T39" s="877"/>
      <c r="U39" s="878"/>
      <c r="V39" s="354"/>
      <c r="W39" s="355"/>
      <c r="X39" s="355"/>
      <c r="Y39" s="355"/>
      <c r="Z39" s="355"/>
      <c r="AA39" s="355"/>
      <c r="AB39" s="355"/>
      <c r="AC39" s="355"/>
      <c r="AD39" s="355"/>
      <c r="AE39" s="355"/>
      <c r="AF39" s="854"/>
      <c r="AG39" s="855"/>
      <c r="AH39" s="855"/>
      <c r="AI39" s="855"/>
      <c r="AJ39" s="855"/>
      <c r="AK39" s="856"/>
      <c r="AT39" s="57"/>
      <c r="AU39" s="57"/>
      <c r="AV39" s="57"/>
      <c r="BB39" s="879" t="s">
        <v>458</v>
      </c>
      <c r="BC39" s="880"/>
      <c r="BD39" s="880"/>
      <c r="BE39" s="880"/>
      <c r="BF39" s="881"/>
      <c r="BG39" s="839">
        <f>(N39+N40+R39+R40)*15000</f>
        <v>0</v>
      </c>
      <c r="BH39" s="885"/>
      <c r="BI39" s="836" t="s">
        <v>462</v>
      </c>
      <c r="BJ39" s="837"/>
      <c r="BK39" s="837"/>
      <c r="BL39" s="837"/>
      <c r="BM39" s="838"/>
      <c r="BN39" s="839">
        <f>(N39+N40+N41+R39+R40+R41)*1500</f>
        <v>0</v>
      </c>
      <c r="BO39" s="840"/>
      <c r="BP39" s="57"/>
    </row>
    <row r="40" spans="2:68" ht="21.6" customHeight="1" x14ac:dyDescent="0.45">
      <c r="B40" s="793"/>
      <c r="C40" s="749"/>
      <c r="D40" s="820"/>
      <c r="E40" s="820"/>
      <c r="F40" s="750"/>
      <c r="G40" s="1043"/>
      <c r="H40" s="1044"/>
      <c r="I40" s="841" t="s">
        <v>422</v>
      </c>
      <c r="J40" s="842"/>
      <c r="K40" s="842"/>
      <c r="L40" s="842"/>
      <c r="M40" s="843"/>
      <c r="N40" s="876"/>
      <c r="O40" s="877"/>
      <c r="P40" s="877"/>
      <c r="Q40" s="878"/>
      <c r="R40" s="876"/>
      <c r="S40" s="877"/>
      <c r="T40" s="877"/>
      <c r="U40" s="878"/>
      <c r="V40" s="354"/>
      <c r="W40" s="355"/>
      <c r="X40" s="355"/>
      <c r="Y40" s="355"/>
      <c r="Z40" s="355"/>
      <c r="AA40" s="355"/>
      <c r="AB40" s="355"/>
      <c r="AC40" s="355"/>
      <c r="AD40" s="355"/>
      <c r="AE40" s="355"/>
      <c r="AF40" s="854"/>
      <c r="AG40" s="855"/>
      <c r="AH40" s="855"/>
      <c r="AI40" s="855"/>
      <c r="AJ40" s="855"/>
      <c r="AK40" s="856"/>
      <c r="AT40" s="57"/>
      <c r="AU40" s="57"/>
      <c r="AV40" s="57"/>
      <c r="BB40" s="882"/>
      <c r="BC40" s="883"/>
      <c r="BD40" s="883"/>
      <c r="BE40" s="883"/>
      <c r="BF40" s="884"/>
      <c r="BG40" s="852"/>
      <c r="BH40" s="886"/>
      <c r="BI40" s="857"/>
      <c r="BJ40" s="858"/>
      <c r="BK40" s="858"/>
      <c r="BL40" s="858"/>
      <c r="BM40" s="859"/>
      <c r="BN40" s="850"/>
      <c r="BO40" s="851"/>
      <c r="BP40" s="57"/>
    </row>
    <row r="41" spans="2:68" ht="21.6" customHeight="1" x14ac:dyDescent="0.45">
      <c r="B41" s="793"/>
      <c r="C41" s="749"/>
      <c r="D41" s="820"/>
      <c r="E41" s="820"/>
      <c r="F41" s="750"/>
      <c r="G41" s="841" t="s">
        <v>454</v>
      </c>
      <c r="H41" s="842"/>
      <c r="I41" s="842"/>
      <c r="J41" s="842"/>
      <c r="K41" s="842"/>
      <c r="L41" s="842"/>
      <c r="M41" s="843"/>
      <c r="N41" s="876"/>
      <c r="O41" s="877"/>
      <c r="P41" s="877"/>
      <c r="Q41" s="878"/>
      <c r="R41" s="876"/>
      <c r="S41" s="877"/>
      <c r="T41" s="877"/>
      <c r="U41" s="878"/>
      <c r="V41" s="354"/>
      <c r="W41" s="355"/>
      <c r="X41" s="355"/>
      <c r="Y41" s="355"/>
      <c r="Z41" s="355"/>
      <c r="AA41" s="355"/>
      <c r="AB41" s="355"/>
      <c r="AC41" s="355"/>
      <c r="AD41" s="355"/>
      <c r="AE41" s="355"/>
      <c r="AF41" s="844"/>
      <c r="AG41" s="845"/>
      <c r="AH41" s="845"/>
      <c r="AI41" s="845"/>
      <c r="AJ41" s="845"/>
      <c r="AK41" s="846"/>
      <c r="AT41" s="57"/>
      <c r="AU41" s="57"/>
      <c r="AV41" s="57"/>
      <c r="BB41" s="847" t="s">
        <v>459</v>
      </c>
      <c r="BC41" s="848"/>
      <c r="BD41" s="848"/>
      <c r="BE41" s="848"/>
      <c r="BF41" s="848"/>
      <c r="BG41" s="863">
        <f>(N41+R41)*10000</f>
        <v>0</v>
      </c>
      <c r="BH41" s="863"/>
      <c r="BI41" s="860"/>
      <c r="BJ41" s="861"/>
      <c r="BK41" s="861"/>
      <c r="BL41" s="861"/>
      <c r="BM41" s="862"/>
      <c r="BN41" s="852"/>
      <c r="BO41" s="853"/>
      <c r="BP41" s="57"/>
    </row>
    <row r="42" spans="2:68" ht="21.6" customHeight="1" x14ac:dyDescent="0.45">
      <c r="B42" s="793"/>
      <c r="C42" s="749"/>
      <c r="D42" s="820"/>
      <c r="E42" s="820"/>
      <c r="F42" s="750"/>
      <c r="G42" s="841" t="s">
        <v>455</v>
      </c>
      <c r="H42" s="842"/>
      <c r="I42" s="842"/>
      <c r="J42" s="842"/>
      <c r="K42" s="842"/>
      <c r="L42" s="842"/>
      <c r="M42" s="843"/>
      <c r="N42" s="876"/>
      <c r="O42" s="877"/>
      <c r="P42" s="877"/>
      <c r="Q42" s="878"/>
      <c r="R42" s="876"/>
      <c r="S42" s="877"/>
      <c r="T42" s="877"/>
      <c r="U42" s="878"/>
      <c r="V42" s="354"/>
      <c r="W42" s="355"/>
      <c r="X42" s="355"/>
      <c r="Y42" s="355"/>
      <c r="Z42" s="355"/>
      <c r="AA42" s="355"/>
      <c r="AB42" s="355"/>
      <c r="AC42" s="355"/>
      <c r="AD42" s="355"/>
      <c r="AE42" s="355"/>
      <c r="AF42" s="844"/>
      <c r="AG42" s="845"/>
      <c r="AH42" s="845"/>
      <c r="AI42" s="845"/>
      <c r="AJ42" s="845"/>
      <c r="AK42" s="846"/>
      <c r="AT42" s="57"/>
      <c r="AU42" s="57"/>
      <c r="AV42" s="57"/>
      <c r="BB42" s="847" t="s">
        <v>460</v>
      </c>
      <c r="BC42" s="848"/>
      <c r="BD42" s="848"/>
      <c r="BE42" s="848"/>
      <c r="BF42" s="848"/>
      <c r="BG42" s="839">
        <f>(N42+R42)*5000</f>
        <v>0</v>
      </c>
      <c r="BH42" s="885"/>
      <c r="BI42" s="836" t="s">
        <v>461</v>
      </c>
      <c r="BJ42" s="837"/>
      <c r="BK42" s="837"/>
      <c r="BL42" s="837"/>
      <c r="BM42" s="838"/>
      <c r="BN42" s="839">
        <f>(N42+R42)*1000</f>
        <v>0</v>
      </c>
      <c r="BO42" s="840"/>
      <c r="BP42" s="57"/>
    </row>
    <row r="43" spans="2:68" ht="21.6" customHeight="1" x14ac:dyDescent="0.45">
      <c r="B43" s="793"/>
      <c r="C43" s="751"/>
      <c r="D43" s="821"/>
      <c r="E43" s="821"/>
      <c r="F43" s="752"/>
      <c r="G43" s="900" t="s">
        <v>202</v>
      </c>
      <c r="H43" s="842"/>
      <c r="I43" s="842"/>
      <c r="J43" s="842"/>
      <c r="K43" s="842"/>
      <c r="L43" s="842"/>
      <c r="M43" s="843"/>
      <c r="N43" s="876"/>
      <c r="O43" s="877"/>
      <c r="P43" s="877"/>
      <c r="Q43" s="877"/>
      <c r="R43" s="877"/>
      <c r="S43" s="877"/>
      <c r="T43" s="877"/>
      <c r="U43" s="878"/>
      <c r="V43" s="356"/>
      <c r="W43" s="357"/>
      <c r="X43" s="357"/>
      <c r="Y43" s="357"/>
      <c r="Z43" s="357"/>
      <c r="AA43" s="357"/>
      <c r="AB43" s="357"/>
      <c r="AC43" s="357"/>
      <c r="AD43" s="357"/>
      <c r="AE43" s="357"/>
      <c r="AF43" s="901"/>
      <c r="AG43" s="901"/>
      <c r="AH43" s="901"/>
      <c r="AI43" s="901"/>
      <c r="AJ43" s="901"/>
      <c r="AK43" s="902"/>
      <c r="AT43" s="57"/>
      <c r="AU43" s="57"/>
      <c r="AV43" s="57"/>
      <c r="BB43" s="903" t="s">
        <v>203</v>
      </c>
      <c r="BC43" s="904"/>
      <c r="BD43" s="904"/>
      <c r="BE43" s="904"/>
      <c r="BF43" s="904"/>
      <c r="BG43" s="887">
        <f>N43*5000</f>
        <v>0</v>
      </c>
      <c r="BH43" s="887"/>
      <c r="BI43" s="905" t="s">
        <v>204</v>
      </c>
      <c r="BJ43" s="906"/>
      <c r="BK43" s="906"/>
      <c r="BL43" s="906"/>
      <c r="BM43" s="907"/>
      <c r="BN43" s="887">
        <f>N43*1000</f>
        <v>0</v>
      </c>
      <c r="BO43" s="888"/>
      <c r="BP43" s="57"/>
    </row>
    <row r="44" spans="2:68" ht="21.6" customHeight="1" x14ac:dyDescent="0.45">
      <c r="B44" s="793"/>
      <c r="C44" s="819" t="s">
        <v>205</v>
      </c>
      <c r="D44" s="820"/>
      <c r="E44" s="820"/>
      <c r="F44" s="750"/>
      <c r="G44" s="62" t="s">
        <v>11</v>
      </c>
      <c r="H44" s="892" t="s">
        <v>206</v>
      </c>
      <c r="I44" s="892"/>
      <c r="J44" s="892"/>
      <c r="K44" s="893"/>
      <c r="L44" s="62" t="s">
        <v>11</v>
      </c>
      <c r="M44" s="892" t="s">
        <v>207</v>
      </c>
      <c r="N44" s="894"/>
      <c r="O44" s="894"/>
      <c r="P44" s="895"/>
      <c r="Q44" s="63" t="s">
        <v>11</v>
      </c>
      <c r="R44" s="894" t="s">
        <v>208</v>
      </c>
      <c r="S44" s="894"/>
      <c r="T44" s="894"/>
      <c r="U44" s="894"/>
      <c r="V44" s="895"/>
      <c r="W44" s="63" t="s">
        <v>11</v>
      </c>
      <c r="X44" s="894" t="s">
        <v>209</v>
      </c>
      <c r="Y44" s="894"/>
      <c r="Z44" s="894"/>
      <c r="AA44" s="894"/>
      <c r="AB44" s="894"/>
      <c r="AC44" s="894"/>
      <c r="AD44" s="894"/>
      <c r="AE44" s="894"/>
      <c r="AF44" s="894"/>
      <c r="AG44" s="894"/>
      <c r="AH44" s="894"/>
      <c r="AI44" s="894"/>
      <c r="AJ44" s="894"/>
      <c r="AK44" s="896"/>
      <c r="AN44" s="22" t="s">
        <v>157</v>
      </c>
      <c r="AO44" s="22" t="str">
        <f>IF(OR(COUNTIF(F11:F16,"■")&gt;0,L44="■",Q44="■",W44="■"),"","■")</f>
        <v>■</v>
      </c>
      <c r="AP44" s="22" t="s">
        <v>157</v>
      </c>
      <c r="AQ44" s="46" t="str">
        <f>IF(OR(COUNTIF(F11:F16,"■")&gt;0,G44="■",Q44="■",W44="■"),"","■")</f>
        <v>■</v>
      </c>
      <c r="AR44" s="22" t="s">
        <v>157</v>
      </c>
      <c r="AS44" s="46" t="str">
        <f>IF(OR(COUNTIF(F11:F16,"■")&gt;0,G44="■",L44="■",W44="■"),"","■")</f>
        <v>■</v>
      </c>
      <c r="AT44" s="22" t="s">
        <v>157</v>
      </c>
      <c r="AU44" s="46" t="str">
        <f>IF(OR(COUNTIF(F11:F16,"■")&gt;0,G44="■",L44="■",Q44="■"),"","■")</f>
        <v>■</v>
      </c>
      <c r="AV44" s="46"/>
      <c r="AW44" s="46"/>
      <c r="AX44" s="46"/>
      <c r="AY44" s="46"/>
      <c r="AZ44" s="46"/>
      <c r="BH44" s="22">
        <v>8</v>
      </c>
    </row>
    <row r="45" spans="2:68" ht="21.6" customHeight="1" x14ac:dyDescent="0.45">
      <c r="B45" s="793"/>
      <c r="C45" s="749"/>
      <c r="D45" s="820"/>
      <c r="E45" s="820"/>
      <c r="F45" s="750"/>
      <c r="G45" s="360" t="s">
        <v>22</v>
      </c>
      <c r="H45" s="360"/>
      <c r="I45" s="361"/>
      <c r="J45" s="64" t="s">
        <v>23</v>
      </c>
      <c r="K45" s="897"/>
      <c r="L45" s="897"/>
      <c r="M45" s="65" t="s">
        <v>108</v>
      </c>
      <c r="N45" s="897"/>
      <c r="O45" s="897"/>
      <c r="P45" s="898"/>
      <c r="Q45" s="898"/>
      <c r="R45" s="898"/>
      <c r="S45" s="898"/>
      <c r="T45" s="898"/>
      <c r="U45" s="898"/>
      <c r="V45" s="898"/>
      <c r="W45" s="898"/>
      <c r="X45" s="898"/>
      <c r="Y45" s="898"/>
      <c r="Z45" s="898"/>
      <c r="AA45" s="898"/>
      <c r="AB45" s="898"/>
      <c r="AC45" s="898"/>
      <c r="AD45" s="898"/>
      <c r="AE45" s="898"/>
      <c r="AF45" s="898"/>
      <c r="AG45" s="898"/>
      <c r="AH45" s="898"/>
      <c r="AI45" s="898"/>
      <c r="AJ45" s="898"/>
      <c r="AK45" s="899"/>
      <c r="AM45" s="46"/>
      <c r="AN45" s="46"/>
      <c r="AO45" s="46"/>
      <c r="AP45" s="46"/>
      <c r="AQ45" s="46"/>
      <c r="AR45" s="46"/>
      <c r="AS45" s="46"/>
      <c r="AT45" s="46"/>
      <c r="AU45" s="46"/>
      <c r="AV45" s="46"/>
      <c r="AW45" s="46"/>
      <c r="AX45" s="46"/>
      <c r="AY45" s="46"/>
    </row>
    <row r="46" spans="2:68" ht="18" customHeight="1" x14ac:dyDescent="0.45">
      <c r="B46" s="793"/>
      <c r="C46" s="749"/>
      <c r="D46" s="820"/>
      <c r="E46" s="820"/>
      <c r="F46" s="750"/>
      <c r="G46" s="445"/>
      <c r="H46" s="445"/>
      <c r="I46" s="440"/>
      <c r="J46" s="864"/>
      <c r="K46" s="865"/>
      <c r="L46" s="865"/>
      <c r="M46" s="865"/>
      <c r="N46" s="865"/>
      <c r="O46" s="865"/>
      <c r="P46" s="865"/>
      <c r="Q46" s="865"/>
      <c r="R46" s="865"/>
      <c r="S46" s="865"/>
      <c r="T46" s="865"/>
      <c r="U46" s="865"/>
      <c r="V46" s="865"/>
      <c r="W46" s="865"/>
      <c r="X46" s="865"/>
      <c r="Y46" s="865"/>
      <c r="Z46" s="865"/>
      <c r="AA46" s="865"/>
      <c r="AB46" s="865"/>
      <c r="AC46" s="865"/>
      <c r="AD46" s="865"/>
      <c r="AE46" s="865"/>
      <c r="AF46" s="865"/>
      <c r="AG46" s="865"/>
      <c r="AH46" s="865"/>
      <c r="AI46" s="865"/>
      <c r="AJ46" s="865"/>
      <c r="AK46" s="866"/>
      <c r="AM46" s="46"/>
      <c r="AN46" s="46"/>
      <c r="AO46" s="46"/>
      <c r="AP46" s="46"/>
      <c r="AQ46" s="46"/>
      <c r="AR46" s="46"/>
      <c r="AS46" s="46"/>
      <c r="AT46" s="46"/>
      <c r="AU46" s="46"/>
      <c r="AV46" s="46"/>
      <c r="AW46" s="46"/>
      <c r="AX46" s="46"/>
      <c r="AY46" s="46"/>
    </row>
    <row r="47" spans="2:68" ht="18" customHeight="1" x14ac:dyDescent="0.45">
      <c r="B47" s="793"/>
      <c r="C47" s="749"/>
      <c r="D47" s="820"/>
      <c r="E47" s="820"/>
      <c r="F47" s="750"/>
      <c r="G47" s="364"/>
      <c r="H47" s="364"/>
      <c r="I47" s="365"/>
      <c r="J47" s="867"/>
      <c r="K47" s="868"/>
      <c r="L47" s="868"/>
      <c r="M47" s="868"/>
      <c r="N47" s="868"/>
      <c r="O47" s="868"/>
      <c r="P47" s="868"/>
      <c r="Q47" s="868"/>
      <c r="R47" s="868"/>
      <c r="S47" s="868"/>
      <c r="T47" s="868"/>
      <c r="U47" s="868"/>
      <c r="V47" s="868"/>
      <c r="W47" s="868"/>
      <c r="X47" s="868"/>
      <c r="Y47" s="868"/>
      <c r="Z47" s="868"/>
      <c r="AA47" s="868"/>
      <c r="AB47" s="868"/>
      <c r="AC47" s="868"/>
      <c r="AD47" s="868"/>
      <c r="AE47" s="868"/>
      <c r="AF47" s="868"/>
      <c r="AG47" s="868"/>
      <c r="AH47" s="868"/>
      <c r="AI47" s="868"/>
      <c r="AJ47" s="868"/>
      <c r="AK47" s="869"/>
      <c r="AM47" s="46"/>
      <c r="AN47" s="46"/>
      <c r="AO47" s="46"/>
      <c r="AP47" s="46"/>
      <c r="AQ47" s="46"/>
      <c r="AR47" s="46"/>
      <c r="AS47" s="46"/>
      <c r="AT47" s="46"/>
      <c r="AU47" s="46"/>
      <c r="AV47" s="46"/>
      <c r="AW47" s="46"/>
      <c r="AX47" s="46"/>
      <c r="AY47" s="46"/>
    </row>
    <row r="48" spans="2:68" ht="15" x14ac:dyDescent="0.45">
      <c r="B48" s="793"/>
      <c r="C48" s="749"/>
      <c r="D48" s="820"/>
      <c r="E48" s="820"/>
      <c r="F48" s="750"/>
      <c r="G48" s="360" t="s">
        <v>210</v>
      </c>
      <c r="H48" s="360"/>
      <c r="I48" s="361"/>
      <c r="J48" s="870"/>
      <c r="K48" s="871"/>
      <c r="L48" s="871"/>
      <c r="M48" s="871"/>
      <c r="N48" s="871"/>
      <c r="O48" s="871"/>
      <c r="P48" s="871"/>
      <c r="Q48" s="871"/>
      <c r="R48" s="871"/>
      <c r="S48" s="871"/>
      <c r="T48" s="871"/>
      <c r="U48" s="871"/>
      <c r="V48" s="871"/>
      <c r="W48" s="871"/>
      <c r="X48" s="871"/>
      <c r="Y48" s="871"/>
      <c r="Z48" s="871"/>
      <c r="AA48" s="871"/>
      <c r="AB48" s="871"/>
      <c r="AC48" s="871"/>
      <c r="AD48" s="871"/>
      <c r="AE48" s="871"/>
      <c r="AF48" s="871"/>
      <c r="AG48" s="871"/>
      <c r="AH48" s="871"/>
      <c r="AI48" s="871"/>
      <c r="AJ48" s="871"/>
      <c r="AK48" s="872"/>
      <c r="AM48" s="46"/>
      <c r="AN48" s="46"/>
      <c r="AO48" s="46"/>
      <c r="AP48" s="46"/>
      <c r="AQ48" s="46"/>
      <c r="AR48" s="46"/>
      <c r="AS48" s="46"/>
      <c r="AT48" s="46"/>
      <c r="AU48" s="46"/>
      <c r="AV48" s="46"/>
      <c r="AW48" s="46"/>
      <c r="AX48" s="46"/>
      <c r="AY48" s="46"/>
    </row>
    <row r="49" spans="2:62" ht="25.5" customHeight="1" x14ac:dyDescent="0.45">
      <c r="B49" s="793"/>
      <c r="C49" s="749"/>
      <c r="D49" s="820"/>
      <c r="E49" s="820"/>
      <c r="F49" s="750"/>
      <c r="G49" s="364" t="s">
        <v>27</v>
      </c>
      <c r="H49" s="364"/>
      <c r="I49" s="365"/>
      <c r="J49" s="873"/>
      <c r="K49" s="874"/>
      <c r="L49" s="874"/>
      <c r="M49" s="874"/>
      <c r="N49" s="874"/>
      <c r="O49" s="874"/>
      <c r="P49" s="874"/>
      <c r="Q49" s="874"/>
      <c r="R49" s="874"/>
      <c r="S49" s="874"/>
      <c r="T49" s="874"/>
      <c r="U49" s="874"/>
      <c r="V49" s="874"/>
      <c r="W49" s="874"/>
      <c r="X49" s="874"/>
      <c r="Y49" s="874"/>
      <c r="Z49" s="874"/>
      <c r="AA49" s="874"/>
      <c r="AB49" s="874"/>
      <c r="AC49" s="874"/>
      <c r="AD49" s="874"/>
      <c r="AE49" s="874"/>
      <c r="AF49" s="874"/>
      <c r="AG49" s="874"/>
      <c r="AH49" s="874"/>
      <c r="AI49" s="874"/>
      <c r="AJ49" s="874"/>
      <c r="AK49" s="875"/>
      <c r="AM49" s="46"/>
      <c r="AN49" s="46"/>
      <c r="AO49" s="46"/>
      <c r="AP49" s="46"/>
      <c r="AQ49" s="46"/>
      <c r="AR49" s="46"/>
      <c r="AS49" s="46"/>
      <c r="AT49" s="46"/>
      <c r="AU49" s="46"/>
      <c r="AV49" s="46"/>
      <c r="AW49" s="46"/>
      <c r="AX49" s="46"/>
      <c r="AY49" s="46"/>
    </row>
    <row r="50" spans="2:62" ht="15" x14ac:dyDescent="0.45">
      <c r="B50" s="793"/>
      <c r="C50" s="749"/>
      <c r="D50" s="820"/>
      <c r="E50" s="820"/>
      <c r="F50" s="750"/>
      <c r="G50" s="360" t="s">
        <v>210</v>
      </c>
      <c r="H50" s="360"/>
      <c r="I50" s="361"/>
      <c r="J50" s="870"/>
      <c r="K50" s="871"/>
      <c r="L50" s="871"/>
      <c r="M50" s="871"/>
      <c r="N50" s="871"/>
      <c r="O50" s="871"/>
      <c r="P50" s="871"/>
      <c r="Q50" s="871"/>
      <c r="R50" s="871"/>
      <c r="S50" s="871"/>
      <c r="T50" s="871"/>
      <c r="U50" s="871"/>
      <c r="V50" s="871"/>
      <c r="W50" s="871"/>
      <c r="X50" s="871"/>
      <c r="Y50" s="871"/>
      <c r="Z50" s="871"/>
      <c r="AA50" s="871"/>
      <c r="AB50" s="871"/>
      <c r="AC50" s="871"/>
      <c r="AD50" s="871"/>
      <c r="AE50" s="871"/>
      <c r="AF50" s="871"/>
      <c r="AG50" s="871"/>
      <c r="AH50" s="871"/>
      <c r="AI50" s="871"/>
      <c r="AJ50" s="871"/>
      <c r="AK50" s="872"/>
      <c r="AM50" s="46"/>
      <c r="AN50" s="46"/>
      <c r="AO50" s="46"/>
      <c r="AP50" s="46"/>
      <c r="AQ50" s="46"/>
      <c r="AR50" s="46"/>
      <c r="AS50" s="46"/>
      <c r="AT50" s="46"/>
      <c r="AU50" s="46"/>
      <c r="AV50" s="46"/>
      <c r="AW50" s="46"/>
      <c r="AX50" s="46"/>
      <c r="AY50" s="46"/>
    </row>
    <row r="51" spans="2:62" ht="25.5" customHeight="1" x14ac:dyDescent="0.45">
      <c r="B51" s="793"/>
      <c r="C51" s="749"/>
      <c r="D51" s="820"/>
      <c r="E51" s="820"/>
      <c r="F51" s="750"/>
      <c r="G51" s="364" t="s">
        <v>28</v>
      </c>
      <c r="H51" s="364"/>
      <c r="I51" s="365"/>
      <c r="J51" s="916"/>
      <c r="K51" s="917"/>
      <c r="L51" s="917"/>
      <c r="M51" s="917"/>
      <c r="N51" s="917"/>
      <c r="O51" s="917"/>
      <c r="P51" s="917"/>
      <c r="Q51" s="917"/>
      <c r="R51" s="917"/>
      <c r="S51" s="917"/>
      <c r="T51" s="917"/>
      <c r="U51" s="917"/>
      <c r="V51" s="917"/>
      <c r="W51" s="917"/>
      <c r="X51" s="917"/>
      <c r="Y51" s="917"/>
      <c r="Z51" s="917"/>
      <c r="AA51" s="917"/>
      <c r="AB51" s="917"/>
      <c r="AC51" s="917"/>
      <c r="AD51" s="917"/>
      <c r="AE51" s="917"/>
      <c r="AF51" s="917"/>
      <c r="AG51" s="917"/>
      <c r="AH51" s="917"/>
      <c r="AI51" s="917"/>
      <c r="AJ51" s="917"/>
      <c r="AK51" s="918"/>
      <c r="AM51" s="46"/>
      <c r="AN51" s="46"/>
      <c r="AO51" s="46"/>
      <c r="AP51" s="46"/>
      <c r="AQ51" s="46"/>
      <c r="AR51" s="46"/>
      <c r="AS51" s="46"/>
      <c r="AT51" s="46"/>
      <c r="AU51" s="46"/>
      <c r="AV51" s="46"/>
      <c r="AW51" s="46"/>
      <c r="AX51" s="46"/>
      <c r="AY51" s="46"/>
    </row>
    <row r="52" spans="2:62" ht="23.4" customHeight="1" x14ac:dyDescent="0.45">
      <c r="B52" s="793"/>
      <c r="C52" s="749"/>
      <c r="D52" s="820"/>
      <c r="E52" s="820"/>
      <c r="F52" s="750"/>
      <c r="G52" s="386" t="s">
        <v>29</v>
      </c>
      <c r="H52" s="386"/>
      <c r="I52" s="387"/>
      <c r="J52" s="919"/>
      <c r="K52" s="919"/>
      <c r="L52" s="919"/>
      <c r="M52" s="919"/>
      <c r="N52" s="919"/>
      <c r="O52" s="919"/>
      <c r="P52" s="919"/>
      <c r="Q52" s="919"/>
      <c r="R52" s="919"/>
      <c r="S52" s="919"/>
      <c r="T52" s="919"/>
      <c r="U52" s="919"/>
      <c r="V52" s="919"/>
      <c r="W52" s="389" t="s">
        <v>30</v>
      </c>
      <c r="X52" s="390"/>
      <c r="Y52" s="391"/>
      <c r="Z52" s="920"/>
      <c r="AA52" s="921"/>
      <c r="AB52" s="921"/>
      <c r="AC52" s="921"/>
      <c r="AD52" s="921"/>
      <c r="AE52" s="921"/>
      <c r="AF52" s="921"/>
      <c r="AG52" s="921"/>
      <c r="AH52" s="921"/>
      <c r="AI52" s="921"/>
      <c r="AJ52" s="921"/>
      <c r="AK52" s="922"/>
      <c r="AM52" s="46"/>
      <c r="AN52" s="46"/>
      <c r="AO52" s="46"/>
      <c r="AP52" s="46"/>
      <c r="AQ52" s="46"/>
      <c r="AR52" s="46"/>
      <c r="AS52" s="46"/>
      <c r="AT52" s="46"/>
      <c r="AU52" s="46"/>
      <c r="AV52" s="46"/>
      <c r="AW52" s="46"/>
      <c r="AX52" s="46"/>
      <c r="AY52" s="46"/>
    </row>
    <row r="53" spans="2:62" ht="23.4" customHeight="1" thickBot="1" x14ac:dyDescent="0.5">
      <c r="B53" s="794"/>
      <c r="C53" s="889"/>
      <c r="D53" s="890"/>
      <c r="E53" s="890"/>
      <c r="F53" s="891"/>
      <c r="G53" s="622" t="s">
        <v>31</v>
      </c>
      <c r="H53" s="908"/>
      <c r="I53" s="623"/>
      <c r="J53" s="909"/>
      <c r="K53" s="909"/>
      <c r="L53" s="909"/>
      <c r="M53" s="909"/>
      <c r="N53" s="909"/>
      <c r="O53" s="909"/>
      <c r="P53" s="909"/>
      <c r="Q53" s="909"/>
      <c r="R53" s="909"/>
      <c r="S53" s="909"/>
      <c r="T53" s="909"/>
      <c r="U53" s="909"/>
      <c r="V53" s="909"/>
      <c r="W53" s="910" t="s">
        <v>32</v>
      </c>
      <c r="X53" s="911"/>
      <c r="Y53" s="912"/>
      <c r="Z53" s="913"/>
      <c r="AA53" s="914"/>
      <c r="AB53" s="914"/>
      <c r="AC53" s="914"/>
      <c r="AD53" s="914"/>
      <c r="AE53" s="914"/>
      <c r="AF53" s="914"/>
      <c r="AG53" s="914"/>
      <c r="AH53" s="914"/>
      <c r="AI53" s="914"/>
      <c r="AJ53" s="914"/>
      <c r="AK53" s="915"/>
      <c r="AM53" s="46"/>
      <c r="AN53" s="46"/>
      <c r="AO53" s="46"/>
      <c r="AP53" s="46"/>
      <c r="AQ53" s="46"/>
      <c r="AR53" s="46"/>
      <c r="AS53" s="46"/>
      <c r="AT53" s="46"/>
      <c r="AU53" s="46"/>
      <c r="AV53" s="46"/>
      <c r="AW53" s="46"/>
      <c r="AX53" s="46" t="str">
        <f>RIGHT(LEFT(T53,4),1)</f>
        <v/>
      </c>
      <c r="AY53" s="46" t="str">
        <f>RIGHT(LEFT(T53,5),1)</f>
        <v/>
      </c>
    </row>
    <row r="54" spans="2:62" ht="12" customHeight="1" x14ac:dyDescent="0.45">
      <c r="B54" s="52" t="s">
        <v>211</v>
      </c>
      <c r="C54" s="730" t="s">
        <v>472</v>
      </c>
      <c r="D54" s="730"/>
      <c r="E54" s="730"/>
      <c r="F54" s="730"/>
      <c r="G54" s="730"/>
      <c r="H54" s="730"/>
      <c r="I54" s="730"/>
      <c r="J54" s="730"/>
      <c r="K54" s="730"/>
      <c r="L54" s="730"/>
      <c r="M54" s="730"/>
      <c r="N54" s="730"/>
      <c r="O54" s="730"/>
      <c r="P54" s="730"/>
      <c r="Q54" s="730"/>
      <c r="R54" s="730"/>
      <c r="S54" s="730"/>
      <c r="T54" s="730"/>
      <c r="U54" s="730"/>
      <c r="V54" s="730"/>
      <c r="W54" s="730"/>
      <c r="X54" s="730"/>
      <c r="Y54" s="730"/>
      <c r="Z54" s="730"/>
      <c r="AA54" s="730"/>
      <c r="AB54" s="730"/>
      <c r="AC54" s="730"/>
      <c r="AD54" s="730"/>
      <c r="AE54" s="730"/>
      <c r="AF54" s="730"/>
      <c r="AG54" s="730"/>
      <c r="AH54" s="730"/>
      <c r="AI54" s="730"/>
      <c r="AJ54" s="730"/>
      <c r="AK54" s="730"/>
      <c r="AN54" s="46"/>
      <c r="AO54" s="46"/>
      <c r="AP54" s="46"/>
      <c r="AQ54" s="46"/>
      <c r="AR54" s="46"/>
      <c r="AS54" s="46"/>
      <c r="AT54" s="46"/>
      <c r="AU54" s="46"/>
      <c r="AV54" s="46"/>
      <c r="AW54" s="46"/>
      <c r="AX54" s="46"/>
      <c r="AY54" s="46"/>
      <c r="AZ54" s="46"/>
    </row>
    <row r="55" spans="2:62" ht="12" customHeight="1" x14ac:dyDescent="0.45">
      <c r="B55" s="52" t="s">
        <v>212</v>
      </c>
      <c r="C55" s="730" t="s">
        <v>213</v>
      </c>
      <c r="D55" s="730"/>
      <c r="E55" s="730"/>
      <c r="F55" s="730"/>
      <c r="G55" s="730"/>
      <c r="H55" s="730"/>
      <c r="I55" s="730"/>
      <c r="J55" s="730"/>
      <c r="K55" s="730"/>
      <c r="L55" s="730"/>
      <c r="M55" s="730"/>
      <c r="N55" s="730"/>
      <c r="O55" s="730"/>
      <c r="P55" s="730"/>
      <c r="Q55" s="730"/>
      <c r="R55" s="730"/>
      <c r="S55" s="730"/>
      <c r="T55" s="730"/>
      <c r="U55" s="730"/>
      <c r="V55" s="730"/>
      <c r="W55" s="730"/>
      <c r="X55" s="730"/>
      <c r="Y55" s="730"/>
      <c r="Z55" s="730"/>
      <c r="AA55" s="730"/>
      <c r="AB55" s="730"/>
      <c r="AC55" s="730"/>
      <c r="AD55" s="730"/>
      <c r="AE55" s="730"/>
      <c r="AF55" s="730"/>
      <c r="AG55" s="730"/>
      <c r="AH55" s="730"/>
      <c r="AI55" s="730"/>
      <c r="AJ55" s="730"/>
      <c r="AK55" s="730"/>
      <c r="AN55" s="46"/>
      <c r="AO55" s="46"/>
      <c r="AP55" s="46"/>
      <c r="AQ55" s="46"/>
      <c r="AR55" s="46"/>
      <c r="AS55" s="46"/>
      <c r="AT55" s="46"/>
      <c r="AU55" s="46"/>
      <c r="AV55" s="46"/>
      <c r="AW55" s="46"/>
      <c r="AX55" s="46"/>
      <c r="AY55" s="46"/>
      <c r="AZ55" s="46"/>
    </row>
    <row r="56" spans="2:62" ht="9.75" customHeight="1" thickBot="1" x14ac:dyDescent="0.5">
      <c r="B56" s="46"/>
      <c r="C56" s="46"/>
      <c r="D56" s="46"/>
      <c r="E56" s="46"/>
      <c r="F56" s="46"/>
      <c r="G56" s="46"/>
      <c r="H56" s="46"/>
      <c r="I56" s="46"/>
      <c r="J56" s="53"/>
      <c r="K56" s="53"/>
      <c r="L56" s="53"/>
      <c r="M56" s="53"/>
      <c r="N56" s="53"/>
      <c r="O56" s="53"/>
      <c r="P56" s="53"/>
      <c r="Q56" s="53"/>
      <c r="R56" s="53"/>
      <c r="S56" s="53"/>
      <c r="T56" s="54"/>
      <c r="U56" s="54"/>
      <c r="V56" s="54"/>
      <c r="W56" s="54"/>
      <c r="X56" s="54"/>
      <c r="Y56" s="54"/>
      <c r="Z56" s="54"/>
      <c r="AA56" s="54"/>
      <c r="AB56" s="46"/>
      <c r="AC56" s="46"/>
      <c r="AD56" s="55"/>
      <c r="AE56" s="46"/>
      <c r="AF56" s="46"/>
      <c r="AG56" s="55"/>
      <c r="AH56" s="55"/>
      <c r="AI56" s="55"/>
      <c r="AJ56" s="55"/>
      <c r="AK56" s="55"/>
    </row>
    <row r="57" spans="2:62" ht="39.9" customHeight="1" x14ac:dyDescent="0.45">
      <c r="B57" s="967" t="s">
        <v>155</v>
      </c>
      <c r="C57" s="952" t="s">
        <v>481</v>
      </c>
      <c r="D57" s="953"/>
      <c r="E57" s="953"/>
      <c r="F57" s="954"/>
      <c r="G57" s="955" t="s">
        <v>482</v>
      </c>
      <c r="H57" s="956"/>
      <c r="I57" s="956"/>
      <c r="J57" s="956"/>
      <c r="K57" s="956"/>
      <c r="L57" s="956"/>
      <c r="M57" s="957"/>
      <c r="N57" s="66" t="s">
        <v>11</v>
      </c>
      <c r="O57" s="958" t="s">
        <v>215</v>
      </c>
      <c r="P57" s="959"/>
      <c r="Q57" s="51" t="s">
        <v>11</v>
      </c>
      <c r="R57" s="960" t="s">
        <v>61</v>
      </c>
      <c r="S57" s="959"/>
      <c r="T57" s="961" t="s">
        <v>216</v>
      </c>
      <c r="U57" s="962"/>
      <c r="V57" s="963"/>
      <c r="W57" s="928"/>
      <c r="X57" s="929"/>
      <c r="Y57" s="67"/>
      <c r="Z57" s="67"/>
      <c r="AA57" s="67"/>
      <c r="AB57" s="68"/>
      <c r="AC57" s="68"/>
      <c r="AD57" s="68"/>
      <c r="AE57" s="68"/>
      <c r="AF57" s="68"/>
      <c r="AG57" s="68"/>
      <c r="AH57" s="68"/>
      <c r="AI57" s="68"/>
      <c r="AJ57" s="68"/>
      <c r="AK57" s="69"/>
      <c r="AN57" s="22" t="s">
        <v>157</v>
      </c>
      <c r="AO57" s="22" t="str">
        <f>IF(OR(COUNTIF(F11:F12,"■")&gt;0,COUNTIF(F14:F16,"■")&gt;0,COUNTIF(Q57:Q57,"■")&gt;0,SUM(N39:Q42)+SUM(R39:U42)+N43&gt;0),"","■")</f>
        <v>■</v>
      </c>
      <c r="AP57" s="22" t="s">
        <v>157</v>
      </c>
      <c r="AQ57" s="22" t="str">
        <f>IF(OR(COUNTIF(F11:F12,"■")&gt;0,COUNTIF(F14:F16,"■")&gt;0,COUNTIF(N57:N57,"■")&gt;0),"","■")</f>
        <v>■</v>
      </c>
      <c r="AR57" s="46"/>
      <c r="AS57" s="46"/>
      <c r="AT57" s="46"/>
      <c r="AU57" s="46"/>
      <c r="AV57" s="46"/>
      <c r="AW57" s="46"/>
      <c r="AX57" s="46"/>
      <c r="AY57" s="46"/>
    </row>
    <row r="58" spans="2:62" ht="15" x14ac:dyDescent="0.45">
      <c r="B58" s="968"/>
      <c r="C58" s="819" t="s">
        <v>217</v>
      </c>
      <c r="D58" s="930"/>
      <c r="E58" s="930"/>
      <c r="F58" s="931"/>
      <c r="G58" s="935" t="s">
        <v>483</v>
      </c>
      <c r="H58" s="936"/>
      <c r="I58" s="936"/>
      <c r="J58" s="936"/>
      <c r="K58" s="936"/>
      <c r="L58" s="936"/>
      <c r="M58" s="936"/>
      <c r="N58" s="936"/>
      <c r="O58" s="936"/>
      <c r="P58" s="937"/>
      <c r="Q58" s="941" t="s">
        <v>218</v>
      </c>
      <c r="R58" s="941"/>
      <c r="S58" s="941"/>
      <c r="T58" s="943" t="s">
        <v>219</v>
      </c>
      <c r="U58" s="943"/>
      <c r="V58" s="943"/>
      <c r="W58" s="944" t="s">
        <v>220</v>
      </c>
      <c r="X58" s="944"/>
      <c r="Y58" s="944"/>
      <c r="Z58" s="989" t="s">
        <v>221</v>
      </c>
      <c r="AA58" s="989"/>
      <c r="AB58" s="989"/>
      <c r="AC58" s="989" t="s">
        <v>222</v>
      </c>
      <c r="AD58" s="989"/>
      <c r="AE58" s="989"/>
      <c r="AF58" s="991" t="s">
        <v>223</v>
      </c>
      <c r="AG58" s="991"/>
      <c r="AH58" s="991"/>
      <c r="AI58" s="991" t="s">
        <v>224</v>
      </c>
      <c r="AJ58" s="991"/>
      <c r="AK58" s="993"/>
      <c r="AN58" s="46"/>
      <c r="AO58" s="46"/>
      <c r="AP58" s="46"/>
      <c r="AQ58" s="46"/>
      <c r="BB58" s="58" t="s">
        <v>225</v>
      </c>
      <c r="BC58" s="59"/>
      <c r="BD58" s="59"/>
      <c r="BE58" s="59"/>
      <c r="BF58" s="59"/>
      <c r="BG58" s="59"/>
      <c r="BH58" s="59"/>
      <c r="BI58" s="60"/>
      <c r="BJ58" s="46"/>
    </row>
    <row r="59" spans="2:62" ht="15" x14ac:dyDescent="0.45">
      <c r="B59" s="968"/>
      <c r="C59" s="819"/>
      <c r="D59" s="930"/>
      <c r="E59" s="930"/>
      <c r="F59" s="931"/>
      <c r="G59" s="938"/>
      <c r="H59" s="939"/>
      <c r="I59" s="939"/>
      <c r="J59" s="939"/>
      <c r="K59" s="939"/>
      <c r="L59" s="939"/>
      <c r="M59" s="939"/>
      <c r="N59" s="939"/>
      <c r="O59" s="939"/>
      <c r="P59" s="940"/>
      <c r="Q59" s="942"/>
      <c r="R59" s="942"/>
      <c r="S59" s="942"/>
      <c r="T59" s="942"/>
      <c r="U59" s="942"/>
      <c r="V59" s="942"/>
      <c r="W59" s="945"/>
      <c r="X59" s="945"/>
      <c r="Y59" s="945"/>
      <c r="Z59" s="990"/>
      <c r="AA59" s="990"/>
      <c r="AB59" s="990"/>
      <c r="AC59" s="990"/>
      <c r="AD59" s="990"/>
      <c r="AE59" s="990"/>
      <c r="AF59" s="992"/>
      <c r="AG59" s="992"/>
      <c r="AH59" s="992"/>
      <c r="AI59" s="992"/>
      <c r="AJ59" s="992"/>
      <c r="AK59" s="994"/>
      <c r="AN59" s="46"/>
      <c r="AO59" s="46"/>
      <c r="AP59" s="46"/>
      <c r="AQ59" s="46"/>
      <c r="BB59" s="813" t="s">
        <v>198</v>
      </c>
      <c r="BC59" s="814"/>
      <c r="BD59" s="814"/>
      <c r="BE59" s="814"/>
      <c r="BF59" s="815"/>
      <c r="BG59" s="923">
        <f>IF(F13=AO13,W57*1000,0)</f>
        <v>0</v>
      </c>
      <c r="BH59" s="924"/>
      <c r="BI59" s="925"/>
      <c r="BJ59" s="61" t="s">
        <v>226</v>
      </c>
    </row>
    <row r="60" spans="2:62" ht="21.6" customHeight="1" x14ac:dyDescent="0.45">
      <c r="B60" s="968"/>
      <c r="C60" s="819"/>
      <c r="D60" s="930"/>
      <c r="E60" s="930"/>
      <c r="F60" s="931"/>
      <c r="G60" s="946"/>
      <c r="H60" s="947"/>
      <c r="I60" s="947"/>
      <c r="J60" s="947"/>
      <c r="K60" s="947"/>
      <c r="L60" s="947"/>
      <c r="M60" s="947"/>
      <c r="N60" s="947"/>
      <c r="O60" s="947"/>
      <c r="P60" s="948"/>
      <c r="Q60" s="70" t="s">
        <v>11</v>
      </c>
      <c r="R60" s="926" t="s">
        <v>227</v>
      </c>
      <c r="S60" s="927"/>
      <c r="T60" s="70" t="s">
        <v>157</v>
      </c>
      <c r="U60" s="926" t="s">
        <v>227</v>
      </c>
      <c r="V60" s="927"/>
      <c r="W60" s="70" t="s">
        <v>11</v>
      </c>
      <c r="X60" s="926" t="s">
        <v>227</v>
      </c>
      <c r="Y60" s="927"/>
      <c r="Z60" s="70" t="s">
        <v>157</v>
      </c>
      <c r="AA60" s="926" t="s">
        <v>227</v>
      </c>
      <c r="AB60" s="927"/>
      <c r="AC60" s="70" t="s">
        <v>157</v>
      </c>
      <c r="AD60" s="926" t="s">
        <v>227</v>
      </c>
      <c r="AE60" s="927"/>
      <c r="AF60" s="70" t="s">
        <v>157</v>
      </c>
      <c r="AG60" s="926" t="s">
        <v>227</v>
      </c>
      <c r="AH60" s="927"/>
      <c r="AI60" s="70" t="s">
        <v>157</v>
      </c>
      <c r="AJ60" s="926" t="s">
        <v>227</v>
      </c>
      <c r="AK60" s="985"/>
      <c r="AN60" s="22" t="s">
        <v>157</v>
      </c>
      <c r="AO60" s="46" t="str">
        <f>IF(OR(COUNTIF(F11:F12,"■")&gt;0,COUNTIF(F14:F16,"■")&gt;0,Q57="■",Q61="■"),"","■")</f>
        <v>■</v>
      </c>
      <c r="AP60" s="22" t="s">
        <v>157</v>
      </c>
      <c r="AQ60" s="46" t="str">
        <f>IF(OR(COUNTIF(F11:F12,"■")&gt;0,COUNTIF(F14:F16,"■")&gt;0,Q57="■",T61="■"),"","■")</f>
        <v>■</v>
      </c>
      <c r="AR60" s="22" t="s">
        <v>157</v>
      </c>
      <c r="AS60" s="46" t="str">
        <f>IF(OR(COUNTIF(F11:F12,"■")&gt;0,COUNTIF(F14:F16,"■")&gt;0,Q57="■",W61="■"),"","■")</f>
        <v>■</v>
      </c>
      <c r="AT60" s="22" t="s">
        <v>157</v>
      </c>
      <c r="AU60" s="46" t="str">
        <f>IF(OR(COUNTIF(F11:F12,"■")&gt;0,COUNTIF(F14:F16,"■")&gt;0,Q57="■",Z61="■"),"","■")</f>
        <v>■</v>
      </c>
      <c r="AV60" s="22" t="s">
        <v>157</v>
      </c>
      <c r="AW60" s="46" t="str">
        <f>IF(OR(COUNTIF(F11:F12,"■")&gt;0,COUNTIF(F14:F16,"■")&gt;0,Q57="■",AC61="■"),"","■")</f>
        <v>■</v>
      </c>
      <c r="AX60" s="22" t="s">
        <v>157</v>
      </c>
      <c r="AY60" s="46" t="str">
        <f>IF(OR(COUNTIF(F11:F12,"■")&gt;0,COUNTIF(F14:F16,"■")&gt;0,Q57="■",AF61="■"),"","■")</f>
        <v>■</v>
      </c>
      <c r="AZ60" s="22" t="s">
        <v>157</v>
      </c>
      <c r="BA60" s="46" t="str">
        <f>IF(OR(COUNTIF(F11:F12,"■")&gt;0,COUNTIF(F14:F16,"■")&gt;0,Q57="■",AI61="■"),"","■")</f>
        <v>■</v>
      </c>
    </row>
    <row r="61" spans="2:62" ht="21.6" customHeight="1" thickBot="1" x14ac:dyDescent="0.5">
      <c r="B61" s="969"/>
      <c r="C61" s="932"/>
      <c r="D61" s="933"/>
      <c r="E61" s="933"/>
      <c r="F61" s="934"/>
      <c r="G61" s="949"/>
      <c r="H61" s="950"/>
      <c r="I61" s="950"/>
      <c r="J61" s="950"/>
      <c r="K61" s="950"/>
      <c r="L61" s="950"/>
      <c r="M61" s="950"/>
      <c r="N61" s="950"/>
      <c r="O61" s="950"/>
      <c r="P61" s="951"/>
      <c r="Q61" s="71" t="s">
        <v>11</v>
      </c>
      <c r="R61" s="986" t="s">
        <v>228</v>
      </c>
      <c r="S61" s="987"/>
      <c r="T61" s="71" t="s">
        <v>157</v>
      </c>
      <c r="U61" s="986" t="s">
        <v>228</v>
      </c>
      <c r="V61" s="987"/>
      <c r="W61" s="71" t="s">
        <v>157</v>
      </c>
      <c r="X61" s="986" t="s">
        <v>228</v>
      </c>
      <c r="Y61" s="987"/>
      <c r="Z61" s="71" t="s">
        <v>157</v>
      </c>
      <c r="AA61" s="986" t="s">
        <v>228</v>
      </c>
      <c r="AB61" s="987"/>
      <c r="AC61" s="71" t="s">
        <v>157</v>
      </c>
      <c r="AD61" s="986" t="s">
        <v>228</v>
      </c>
      <c r="AE61" s="987"/>
      <c r="AF61" s="71" t="s">
        <v>157</v>
      </c>
      <c r="AG61" s="986" t="s">
        <v>228</v>
      </c>
      <c r="AH61" s="987"/>
      <c r="AI61" s="71" t="s">
        <v>11</v>
      </c>
      <c r="AJ61" s="986" t="s">
        <v>228</v>
      </c>
      <c r="AK61" s="988"/>
      <c r="AN61" s="22" t="s">
        <v>157</v>
      </c>
      <c r="AO61" s="46" t="str">
        <f>IF(OR(COUNTIF(F11:F12,"■")&gt;0,COUNTIF(F14:F16,"■")&gt;0,Q57="■",Q60="■"),"","■")</f>
        <v>■</v>
      </c>
      <c r="AP61" s="22" t="s">
        <v>157</v>
      </c>
      <c r="AQ61" s="46" t="str">
        <f>IF(OR(COUNTIF(F11:F12,"■")&gt;0,COUNTIF(F14:F16,"■")&gt;0,Q57="■",T60="■"),"","■")</f>
        <v>■</v>
      </c>
      <c r="AR61" s="22" t="s">
        <v>157</v>
      </c>
      <c r="AS61" s="46" t="str">
        <f>IF(OR(COUNTIF(F11:F12,"■")&gt;0,COUNTIF(F14:F16,"■")&gt;0,Q57="■",W60="■"),"","■")</f>
        <v>■</v>
      </c>
      <c r="AT61" s="22" t="s">
        <v>157</v>
      </c>
      <c r="AU61" s="46" t="str">
        <f>IF(OR(COUNTIF(F11:F12,"■")&gt;0,COUNTIF(F14:F16,"■")&gt;0,Q57="■",Z60="■"),"","■")</f>
        <v>■</v>
      </c>
      <c r="AV61" s="22" t="s">
        <v>157</v>
      </c>
      <c r="AW61" s="46" t="str">
        <f>IF(OR(COUNTIF(F11:F12,"■")&gt;0,COUNTIF(F14:F16,"■")&gt;0,Q57="■",AC60="■"),"","■")</f>
        <v>■</v>
      </c>
      <c r="AX61" s="22" t="s">
        <v>157</v>
      </c>
      <c r="AY61" s="46" t="str">
        <f>IF(OR(COUNTIF(F11:F12,"■")&gt;0,COUNTIF(F14:F16,"■")&gt;0,Q57="■",AF60="■"),"","■")</f>
        <v>■</v>
      </c>
      <c r="AZ61" s="22" t="s">
        <v>157</v>
      </c>
      <c r="BA61" s="46" t="str">
        <f>IF(OR(COUNTIF(F11:F12,"■")&gt;0,COUNTIF(F14:F16,"■")&gt;0,Q57="■",AI60="■"),"","■")</f>
        <v>■</v>
      </c>
    </row>
    <row r="62" spans="2:62" ht="12" customHeight="1" x14ac:dyDescent="0.45">
      <c r="B62" s="52" t="s">
        <v>229</v>
      </c>
      <c r="C62" s="730" t="s">
        <v>480</v>
      </c>
      <c r="D62" s="730"/>
      <c r="E62" s="730"/>
      <c r="F62" s="730"/>
      <c r="G62" s="730"/>
      <c r="H62" s="730"/>
      <c r="I62" s="730"/>
      <c r="J62" s="730"/>
      <c r="K62" s="730"/>
      <c r="L62" s="730"/>
      <c r="M62" s="730"/>
      <c r="N62" s="730"/>
      <c r="O62" s="730"/>
      <c r="P62" s="730"/>
      <c r="Q62" s="730"/>
      <c r="R62" s="730"/>
      <c r="S62" s="730"/>
      <c r="T62" s="730"/>
      <c r="U62" s="730"/>
      <c r="V62" s="730"/>
      <c r="W62" s="730"/>
      <c r="X62" s="730"/>
      <c r="Y62" s="730"/>
      <c r="Z62" s="730"/>
      <c r="AA62" s="730"/>
      <c r="AB62" s="730"/>
      <c r="AC62" s="730"/>
      <c r="AD62" s="730"/>
      <c r="AE62" s="730"/>
      <c r="AF62" s="730"/>
      <c r="AG62" s="730"/>
      <c r="AH62" s="730"/>
      <c r="AI62" s="730"/>
      <c r="AJ62" s="730"/>
      <c r="AK62" s="730"/>
      <c r="AN62" s="46"/>
      <c r="AO62" s="46"/>
      <c r="AP62" s="46"/>
      <c r="AQ62" s="46"/>
      <c r="AR62" s="46"/>
      <c r="AS62" s="46"/>
      <c r="AT62" s="46"/>
      <c r="AU62" s="46"/>
      <c r="AV62" s="46"/>
      <c r="AW62" s="46"/>
      <c r="AX62" s="46"/>
      <c r="AY62" s="46"/>
      <c r="AZ62" s="46"/>
    </row>
    <row r="63" spans="2:62" ht="12" customHeight="1" x14ac:dyDescent="0.45">
      <c r="B63" s="52" t="s">
        <v>230</v>
      </c>
      <c r="C63" s="730" t="s">
        <v>231</v>
      </c>
      <c r="D63" s="730"/>
      <c r="E63" s="730"/>
      <c r="F63" s="730"/>
      <c r="G63" s="730"/>
      <c r="H63" s="730"/>
      <c r="I63" s="730"/>
      <c r="J63" s="730"/>
      <c r="K63" s="730"/>
      <c r="L63" s="730"/>
      <c r="M63" s="730"/>
      <c r="N63" s="730"/>
      <c r="O63" s="730"/>
      <c r="P63" s="730"/>
      <c r="Q63" s="730"/>
      <c r="R63" s="730"/>
      <c r="S63" s="730"/>
      <c r="T63" s="730"/>
      <c r="U63" s="730"/>
      <c r="V63" s="730"/>
      <c r="W63" s="730"/>
      <c r="X63" s="730"/>
      <c r="Y63" s="730"/>
      <c r="Z63" s="730"/>
      <c r="AA63" s="730"/>
      <c r="AB63" s="730"/>
      <c r="AC63" s="730"/>
      <c r="AD63" s="730"/>
      <c r="AE63" s="730"/>
      <c r="AF63" s="730"/>
      <c r="AG63" s="730"/>
      <c r="AH63" s="730"/>
      <c r="AI63" s="730"/>
      <c r="AJ63" s="730"/>
      <c r="AK63" s="730"/>
      <c r="AN63" s="46"/>
      <c r="AO63" s="46"/>
      <c r="AP63" s="46"/>
      <c r="AQ63" s="46"/>
      <c r="AR63" s="46"/>
      <c r="AS63" s="46"/>
      <c r="AT63" s="46"/>
      <c r="AU63" s="46"/>
      <c r="AV63" s="46"/>
      <c r="AW63" s="46"/>
      <c r="AX63" s="46"/>
      <c r="AY63" s="46"/>
      <c r="AZ63" s="46"/>
    </row>
    <row r="64" spans="2:62" ht="18" customHeight="1" x14ac:dyDescent="0.45">
      <c r="B64" s="46"/>
      <c r="C64" s="46"/>
      <c r="D64" s="72"/>
      <c r="E64" s="50"/>
      <c r="F64" s="50"/>
      <c r="G64" s="50"/>
      <c r="H64" s="47"/>
      <c r="L64" s="47"/>
      <c r="M64" s="47"/>
      <c r="N64" s="47"/>
      <c r="O64" s="47"/>
      <c r="P64" s="72"/>
      <c r="Q64" s="47"/>
      <c r="R64" s="47"/>
      <c r="S64" s="47"/>
      <c r="T64" s="47"/>
      <c r="U64" s="47"/>
      <c r="V64" s="47"/>
      <c r="W64" s="47"/>
      <c r="X64" s="47"/>
      <c r="Y64" s="47"/>
      <c r="Z64" s="48"/>
      <c r="AA64" s="48"/>
      <c r="AB64" s="48"/>
      <c r="AC64" s="48"/>
      <c r="AD64" s="48"/>
      <c r="AE64" s="48"/>
      <c r="AF64" s="48"/>
      <c r="AG64" s="48"/>
      <c r="AH64" s="48"/>
      <c r="AI64" s="48"/>
      <c r="AJ64" s="13" t="s">
        <v>232</v>
      </c>
      <c r="AK64" s="48"/>
    </row>
    <row r="65" spans="2:64" ht="12" customHeight="1" x14ac:dyDescent="0.45">
      <c r="B65" s="52"/>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N65" s="46"/>
      <c r="AO65" s="46"/>
      <c r="AP65" s="46"/>
      <c r="AQ65" s="46"/>
      <c r="AR65" s="46"/>
      <c r="AS65" s="46"/>
      <c r="AT65" s="46"/>
      <c r="AU65" s="46"/>
      <c r="AV65" s="46"/>
      <c r="AW65" s="46"/>
      <c r="AX65" s="46"/>
      <c r="AY65" s="46"/>
      <c r="AZ65" s="46"/>
    </row>
    <row r="66" spans="2:64" ht="18" customHeight="1" thickBot="1" x14ac:dyDescent="0.5">
      <c r="B66" s="46"/>
      <c r="C66" s="46"/>
      <c r="D66" s="46"/>
      <c r="E66" s="46"/>
      <c r="F66" s="46"/>
      <c r="G66" s="46"/>
      <c r="H66" s="46"/>
      <c r="I66" s="46"/>
      <c r="J66" s="53"/>
      <c r="K66" s="53"/>
      <c r="L66" s="53"/>
      <c r="M66" s="53"/>
      <c r="N66" s="53"/>
      <c r="O66" s="53"/>
      <c r="P66" s="53"/>
      <c r="Q66" s="53"/>
      <c r="R66" s="53"/>
      <c r="S66" s="53"/>
      <c r="T66" s="54"/>
      <c r="U66" s="54"/>
      <c r="V66" s="54"/>
      <c r="W66" s="54"/>
      <c r="X66" s="54"/>
      <c r="Y66" s="54"/>
      <c r="Z66" s="54"/>
      <c r="AA66" s="54"/>
      <c r="AB66" s="46"/>
      <c r="AC66" s="46"/>
      <c r="AD66" s="55"/>
      <c r="AE66" s="46"/>
      <c r="AF66" s="46"/>
      <c r="AG66" s="55"/>
      <c r="AH66" s="55"/>
      <c r="AI66" s="55"/>
      <c r="AJ66" s="55"/>
      <c r="AK66" s="55"/>
    </row>
    <row r="67" spans="2:64" ht="39.9" customHeight="1" x14ac:dyDescent="0.45">
      <c r="B67" s="792" t="s">
        <v>156</v>
      </c>
      <c r="C67" s="952" t="s">
        <v>484</v>
      </c>
      <c r="D67" s="953"/>
      <c r="E67" s="953"/>
      <c r="F67" s="954"/>
      <c r="G67" s="999" t="s">
        <v>214</v>
      </c>
      <c r="H67" s="1000"/>
      <c r="I67" s="1000"/>
      <c r="J67" s="1000"/>
      <c r="K67" s="1000"/>
      <c r="L67" s="1000"/>
      <c r="M67" s="1001"/>
      <c r="N67" s="51" t="s">
        <v>11</v>
      </c>
      <c r="O67" s="958" t="s">
        <v>215</v>
      </c>
      <c r="P67" s="959"/>
      <c r="Q67" s="51" t="s">
        <v>11</v>
      </c>
      <c r="R67" s="958" t="s">
        <v>61</v>
      </c>
      <c r="S67" s="958"/>
      <c r="T67" s="961" t="s">
        <v>233</v>
      </c>
      <c r="U67" s="962"/>
      <c r="V67" s="963"/>
      <c r="W67" s="1002">
        <v>3</v>
      </c>
      <c r="X67" s="1003"/>
      <c r="Y67" s="995" t="s">
        <v>394</v>
      </c>
      <c r="Z67" s="996"/>
      <c r="AA67" s="996"/>
      <c r="AB67" s="996"/>
      <c r="AC67" s="996"/>
      <c r="AD67" s="996"/>
      <c r="AE67" s="996"/>
      <c r="AF67" s="996"/>
      <c r="AG67" s="996"/>
      <c r="AH67" s="996"/>
      <c r="AI67" s="996"/>
      <c r="AJ67" s="996"/>
      <c r="AK67" s="997"/>
      <c r="AN67" s="22" t="s">
        <v>157</v>
      </c>
      <c r="AO67" s="22" t="str">
        <f>IF(OR(COUNTIF(F11:F13,"■")&gt;0,COUNTIF(F15:F16,"■")&gt;0,COUNTIF(Q67:Q67,"■")&gt;0),"","■")</f>
        <v>■</v>
      </c>
      <c r="AP67" s="22" t="s">
        <v>157</v>
      </c>
      <c r="AQ67" s="22" t="str">
        <f>IF(OR(COUNTIF(F11:F13,"■")&gt;0,COUNTIF(F15:F16,"■")&gt;0,COUNTIF(N67:N67,"■")&gt;0),"","■")</f>
        <v>■</v>
      </c>
      <c r="AR67" s="46"/>
      <c r="AS67" s="46"/>
      <c r="AT67" s="46"/>
      <c r="AU67" s="46"/>
      <c r="AV67" s="46"/>
      <c r="AW67" s="46"/>
      <c r="AX67" s="46"/>
      <c r="AY67" s="46"/>
    </row>
    <row r="68" spans="2:64" ht="66.900000000000006" customHeight="1" x14ac:dyDescent="0.45">
      <c r="B68" s="793"/>
      <c r="C68" s="970" t="s">
        <v>234</v>
      </c>
      <c r="D68" s="971"/>
      <c r="E68" s="971"/>
      <c r="F68" s="972"/>
      <c r="G68" s="973" t="s">
        <v>476</v>
      </c>
      <c r="H68" s="974"/>
      <c r="I68" s="974"/>
      <c r="J68" s="974"/>
      <c r="K68" s="974"/>
      <c r="L68" s="974"/>
      <c r="M68" s="974"/>
      <c r="N68" s="974"/>
      <c r="O68" s="974"/>
      <c r="P68" s="974"/>
      <c r="Q68" s="974"/>
      <c r="R68" s="974"/>
      <c r="S68" s="975"/>
      <c r="T68" s="976" t="s">
        <v>235</v>
      </c>
      <c r="U68" s="976"/>
      <c r="V68" s="73" t="s">
        <v>236</v>
      </c>
      <c r="W68" s="976" t="s">
        <v>235</v>
      </c>
      <c r="X68" s="976"/>
      <c r="Y68" s="973" t="s">
        <v>477</v>
      </c>
      <c r="Z68" s="974"/>
      <c r="AA68" s="974"/>
      <c r="AB68" s="974"/>
      <c r="AC68" s="974"/>
      <c r="AD68" s="974"/>
      <c r="AE68" s="974"/>
      <c r="AF68" s="974"/>
      <c r="AG68" s="974"/>
      <c r="AH68" s="974"/>
      <c r="AI68" s="974"/>
      <c r="AJ68" s="974"/>
      <c r="AK68" s="977"/>
      <c r="AM68" s="46"/>
      <c r="AN68" s="46"/>
      <c r="BB68" s="58" t="s">
        <v>237</v>
      </c>
      <c r="BC68" s="74"/>
      <c r="BD68" s="74"/>
      <c r="BE68" s="74"/>
      <c r="BF68" s="74"/>
      <c r="BG68" s="74"/>
      <c r="BH68" s="74"/>
      <c r="BI68" s="75"/>
      <c r="BJ68" s="46"/>
      <c r="BK68" s="46"/>
      <c r="BL68" s="46"/>
    </row>
    <row r="69" spans="2:64" ht="32.1" customHeight="1" x14ac:dyDescent="0.45">
      <c r="B69" s="793"/>
      <c r="C69" s="819"/>
      <c r="D69" s="930"/>
      <c r="E69" s="930"/>
      <c r="F69" s="931"/>
      <c r="G69" s="978" t="s">
        <v>478</v>
      </c>
      <c r="H69" s="979"/>
      <c r="I69" s="979"/>
      <c r="J69" s="979"/>
      <c r="K69" s="979"/>
      <c r="L69" s="979"/>
      <c r="M69" s="979"/>
      <c r="N69" s="979"/>
      <c r="O69" s="979"/>
      <c r="P69" s="979"/>
      <c r="Q69" s="979"/>
      <c r="R69" s="979"/>
      <c r="S69" s="980"/>
      <c r="T69" s="981">
        <v>5</v>
      </c>
      <c r="U69" s="981"/>
      <c r="V69" s="76" t="s">
        <v>236</v>
      </c>
      <c r="W69" s="981">
        <v>2</v>
      </c>
      <c r="X69" s="981"/>
      <c r="Y69" s="982" t="s">
        <v>238</v>
      </c>
      <c r="Z69" s="983"/>
      <c r="AA69" s="983"/>
      <c r="AB69" s="983"/>
      <c r="AC69" s="983"/>
      <c r="AD69" s="983"/>
      <c r="AE69" s="983"/>
      <c r="AF69" s="983"/>
      <c r="AG69" s="983"/>
      <c r="AH69" s="983"/>
      <c r="AI69" s="983"/>
      <c r="AJ69" s="983"/>
      <c r="AK69" s="984"/>
      <c r="AM69" s="46"/>
      <c r="AN69" s="46"/>
      <c r="BB69" s="964" t="s">
        <v>239</v>
      </c>
      <c r="BC69" s="965"/>
      <c r="BD69" s="965"/>
      <c r="BE69" s="965"/>
      <c r="BF69" s="966"/>
      <c r="BG69" s="1096">
        <f>SUM(BH71:BI74)</f>
        <v>0</v>
      </c>
      <c r="BH69" s="1097"/>
      <c r="BI69" s="1098"/>
      <c r="BJ69" s="46"/>
      <c r="BK69" s="46"/>
      <c r="BL69" s="46"/>
    </row>
    <row r="70" spans="2:64" ht="32.1" customHeight="1" x14ac:dyDescent="0.45">
      <c r="B70" s="793"/>
      <c r="C70" s="819"/>
      <c r="D70" s="930"/>
      <c r="E70" s="930"/>
      <c r="F70" s="931"/>
      <c r="G70" s="978" t="s">
        <v>240</v>
      </c>
      <c r="H70" s="979"/>
      <c r="I70" s="979"/>
      <c r="J70" s="979"/>
      <c r="K70" s="979"/>
      <c r="L70" s="979"/>
      <c r="M70" s="979"/>
      <c r="N70" s="979"/>
      <c r="O70" s="979"/>
      <c r="P70" s="979"/>
      <c r="Q70" s="979"/>
      <c r="R70" s="979"/>
      <c r="S70" s="980"/>
      <c r="T70" s="981">
        <v>3</v>
      </c>
      <c r="U70" s="981"/>
      <c r="V70" s="76" t="s">
        <v>236</v>
      </c>
      <c r="W70" s="981">
        <v>10</v>
      </c>
      <c r="X70" s="981"/>
      <c r="Y70" s="982" t="s">
        <v>479</v>
      </c>
      <c r="Z70" s="983"/>
      <c r="AA70" s="983"/>
      <c r="AB70" s="983"/>
      <c r="AC70" s="983"/>
      <c r="AD70" s="983"/>
      <c r="AE70" s="983"/>
      <c r="AF70" s="983"/>
      <c r="AG70" s="983"/>
      <c r="AH70" s="983"/>
      <c r="AI70" s="983"/>
      <c r="AJ70" s="983"/>
      <c r="AK70" s="984"/>
      <c r="AM70" s="46"/>
      <c r="AN70" s="57"/>
      <c r="AO70" s="57"/>
      <c r="AP70" s="57"/>
      <c r="AQ70" s="57"/>
      <c r="BB70" s="813" t="s">
        <v>198</v>
      </c>
      <c r="BC70" s="814"/>
      <c r="BD70" s="814"/>
      <c r="BE70" s="814"/>
      <c r="BF70" s="815"/>
      <c r="BG70" s="827">
        <f>BG69*1000</f>
        <v>0</v>
      </c>
      <c r="BH70" s="829"/>
      <c r="BI70" s="828"/>
      <c r="BJ70" s="57"/>
      <c r="BK70" s="57"/>
      <c r="BL70" s="57"/>
    </row>
    <row r="71" spans="2:64" ht="50.1" customHeight="1" x14ac:dyDescent="0.45">
      <c r="B71" s="793"/>
      <c r="C71" s="819"/>
      <c r="D71" s="930"/>
      <c r="E71" s="930"/>
      <c r="F71" s="931"/>
      <c r="G71" s="1111"/>
      <c r="H71" s="1112"/>
      <c r="I71" s="1112"/>
      <c r="J71" s="1112"/>
      <c r="K71" s="1112"/>
      <c r="L71" s="1112"/>
      <c r="M71" s="1112"/>
      <c r="N71" s="1112"/>
      <c r="O71" s="1112"/>
      <c r="P71" s="1112"/>
      <c r="Q71" s="1112"/>
      <c r="R71" s="1112"/>
      <c r="S71" s="1113"/>
      <c r="T71" s="1114"/>
      <c r="U71" s="1114"/>
      <c r="V71" s="77" t="s">
        <v>236</v>
      </c>
      <c r="W71" s="1114"/>
      <c r="X71" s="1114"/>
      <c r="Y71" s="1115"/>
      <c r="Z71" s="1116"/>
      <c r="AA71" s="1116"/>
      <c r="AB71" s="1116"/>
      <c r="AC71" s="1116"/>
      <c r="AD71" s="1116"/>
      <c r="AE71" s="1116"/>
      <c r="AF71" s="1116"/>
      <c r="AG71" s="1116"/>
      <c r="AH71" s="1116"/>
      <c r="AI71" s="1116"/>
      <c r="AJ71" s="1116"/>
      <c r="AK71" s="1117"/>
      <c r="AM71" s="46"/>
      <c r="AN71" s="57"/>
      <c r="AO71" s="57"/>
      <c r="AP71" s="57"/>
      <c r="AQ71" s="57"/>
      <c r="BB71" s="1118">
        <f>T71</f>
        <v>0</v>
      </c>
      <c r="BC71" s="1025"/>
      <c r="BD71" s="78" t="s">
        <v>241</v>
      </c>
      <c r="BE71" s="1025">
        <f>W71</f>
        <v>0</v>
      </c>
      <c r="BF71" s="1025"/>
      <c r="BG71" s="78" t="s">
        <v>242</v>
      </c>
      <c r="BH71" s="1025">
        <f>BB71*BE71</f>
        <v>0</v>
      </c>
      <c r="BI71" s="1128"/>
      <c r="BJ71" s="57"/>
      <c r="BK71" s="57"/>
      <c r="BL71" s="57"/>
    </row>
    <row r="72" spans="2:64" ht="50.1" customHeight="1" x14ac:dyDescent="0.45">
      <c r="B72" s="793"/>
      <c r="C72" s="819"/>
      <c r="D72" s="930"/>
      <c r="E72" s="930"/>
      <c r="F72" s="931"/>
      <c r="G72" s="1111"/>
      <c r="H72" s="1112"/>
      <c r="I72" s="1112"/>
      <c r="J72" s="1112"/>
      <c r="K72" s="1112"/>
      <c r="L72" s="1112"/>
      <c r="M72" s="1112"/>
      <c r="N72" s="1112"/>
      <c r="O72" s="1112"/>
      <c r="P72" s="1112"/>
      <c r="Q72" s="1112"/>
      <c r="R72" s="1112"/>
      <c r="S72" s="1113"/>
      <c r="T72" s="1114"/>
      <c r="U72" s="1114"/>
      <c r="V72" s="77" t="s">
        <v>236</v>
      </c>
      <c r="W72" s="1114"/>
      <c r="X72" s="1114"/>
      <c r="Y72" s="1115"/>
      <c r="Z72" s="1116"/>
      <c r="AA72" s="1116"/>
      <c r="AB72" s="1116"/>
      <c r="AC72" s="1116"/>
      <c r="AD72" s="1116"/>
      <c r="AE72" s="1116"/>
      <c r="AF72" s="1116"/>
      <c r="AG72" s="1116"/>
      <c r="AH72" s="1116"/>
      <c r="AI72" s="1116"/>
      <c r="AJ72" s="1116"/>
      <c r="AK72" s="1117"/>
      <c r="AM72" s="46"/>
      <c r="AN72" s="57"/>
      <c r="AO72" s="57"/>
      <c r="AP72" s="57"/>
      <c r="AQ72" s="57"/>
      <c r="BB72" s="1127">
        <f>T72</f>
        <v>0</v>
      </c>
      <c r="BC72" s="1099"/>
      <c r="BD72" s="79" t="s">
        <v>241</v>
      </c>
      <c r="BE72" s="1099">
        <f>W72</f>
        <v>0</v>
      </c>
      <c r="BF72" s="1099"/>
      <c r="BG72" s="79" t="s">
        <v>242</v>
      </c>
      <c r="BH72" s="1099">
        <f>BB72*BE72</f>
        <v>0</v>
      </c>
      <c r="BI72" s="1100"/>
      <c r="BJ72" s="57"/>
      <c r="BK72" s="57"/>
      <c r="BL72" s="57"/>
    </row>
    <row r="73" spans="2:64" ht="50.1" customHeight="1" x14ac:dyDescent="0.45">
      <c r="B73" s="793"/>
      <c r="C73" s="819"/>
      <c r="D73" s="930"/>
      <c r="E73" s="930"/>
      <c r="F73" s="931"/>
      <c r="G73" s="1111"/>
      <c r="H73" s="1112"/>
      <c r="I73" s="1112"/>
      <c r="J73" s="1112"/>
      <c r="K73" s="1112"/>
      <c r="L73" s="1112"/>
      <c r="M73" s="1112"/>
      <c r="N73" s="1112"/>
      <c r="O73" s="1112"/>
      <c r="P73" s="1112"/>
      <c r="Q73" s="1112"/>
      <c r="R73" s="1112"/>
      <c r="S73" s="1113"/>
      <c r="T73" s="1114"/>
      <c r="U73" s="1114"/>
      <c r="V73" s="77" t="s">
        <v>236</v>
      </c>
      <c r="W73" s="1114"/>
      <c r="X73" s="1114"/>
      <c r="Y73" s="1115"/>
      <c r="Z73" s="1116"/>
      <c r="AA73" s="1116"/>
      <c r="AB73" s="1116"/>
      <c r="AC73" s="1116"/>
      <c r="AD73" s="1116"/>
      <c r="AE73" s="1116"/>
      <c r="AF73" s="1116"/>
      <c r="AG73" s="1116"/>
      <c r="AH73" s="1116"/>
      <c r="AI73" s="1116"/>
      <c r="AJ73" s="1116"/>
      <c r="AK73" s="1117"/>
      <c r="AM73" s="46"/>
      <c r="AN73" s="57"/>
      <c r="AO73" s="57"/>
      <c r="AP73" s="57"/>
      <c r="AQ73" s="57"/>
      <c r="BB73" s="1127">
        <f>T73</f>
        <v>0</v>
      </c>
      <c r="BC73" s="1099"/>
      <c r="BD73" s="79" t="s">
        <v>241</v>
      </c>
      <c r="BE73" s="1099">
        <f>W73</f>
        <v>0</v>
      </c>
      <c r="BF73" s="1099"/>
      <c r="BG73" s="79" t="s">
        <v>242</v>
      </c>
      <c r="BH73" s="1099">
        <f>BB73*BE73</f>
        <v>0</v>
      </c>
      <c r="BI73" s="1100"/>
      <c r="BJ73" s="57"/>
      <c r="BK73" s="57"/>
      <c r="BL73" s="57"/>
    </row>
    <row r="74" spans="2:64" ht="50.1" customHeight="1" thickBot="1" x14ac:dyDescent="0.5">
      <c r="B74" s="998"/>
      <c r="C74" s="932"/>
      <c r="D74" s="933"/>
      <c r="E74" s="933"/>
      <c r="F74" s="934"/>
      <c r="G74" s="1101"/>
      <c r="H74" s="1102"/>
      <c r="I74" s="1102"/>
      <c r="J74" s="1102"/>
      <c r="K74" s="1102"/>
      <c r="L74" s="1102"/>
      <c r="M74" s="1102"/>
      <c r="N74" s="1102"/>
      <c r="O74" s="1102"/>
      <c r="P74" s="1102"/>
      <c r="Q74" s="1102"/>
      <c r="R74" s="1102"/>
      <c r="S74" s="1103"/>
      <c r="T74" s="1104"/>
      <c r="U74" s="1104"/>
      <c r="V74" s="80" t="s">
        <v>236</v>
      </c>
      <c r="W74" s="1104"/>
      <c r="X74" s="1104"/>
      <c r="Y74" s="1105"/>
      <c r="Z74" s="1106"/>
      <c r="AA74" s="1106"/>
      <c r="AB74" s="1106"/>
      <c r="AC74" s="1106"/>
      <c r="AD74" s="1106"/>
      <c r="AE74" s="1106"/>
      <c r="AF74" s="1106"/>
      <c r="AG74" s="1106"/>
      <c r="AH74" s="1106"/>
      <c r="AI74" s="1106"/>
      <c r="AJ74" s="1106"/>
      <c r="AK74" s="1107"/>
      <c r="AM74" s="46"/>
      <c r="AN74" s="57"/>
      <c r="AO74" s="57"/>
      <c r="AP74" s="57"/>
      <c r="AQ74" s="57"/>
      <c r="BB74" s="1108">
        <f>T74</f>
        <v>0</v>
      </c>
      <c r="BC74" s="1109"/>
      <c r="BD74" s="81" t="s">
        <v>241</v>
      </c>
      <c r="BE74" s="1109">
        <f>W74</f>
        <v>0</v>
      </c>
      <c r="BF74" s="1109"/>
      <c r="BG74" s="81" t="s">
        <v>242</v>
      </c>
      <c r="BH74" s="1109">
        <f>BB74*BE74</f>
        <v>0</v>
      </c>
      <c r="BI74" s="1110"/>
      <c r="BJ74" s="57"/>
      <c r="BK74" s="57"/>
      <c r="BL74" s="57"/>
    </row>
    <row r="75" spans="2:64" ht="12" customHeight="1" x14ac:dyDescent="0.45">
      <c r="B75" s="82" t="s">
        <v>243</v>
      </c>
      <c r="C75" s="730" t="s">
        <v>244</v>
      </c>
      <c r="D75" s="730"/>
      <c r="E75" s="730"/>
      <c r="F75" s="730"/>
      <c r="G75" s="730"/>
      <c r="H75" s="730"/>
      <c r="I75" s="730"/>
      <c r="J75" s="730"/>
      <c r="K75" s="730"/>
      <c r="L75" s="730"/>
      <c r="M75" s="730"/>
      <c r="N75" s="730"/>
      <c r="O75" s="730"/>
      <c r="P75" s="730"/>
      <c r="Q75" s="730"/>
      <c r="R75" s="730"/>
      <c r="S75" s="730"/>
      <c r="T75" s="730"/>
      <c r="U75" s="730"/>
      <c r="V75" s="730"/>
      <c r="W75" s="730"/>
      <c r="X75" s="730"/>
      <c r="Y75" s="730"/>
      <c r="Z75" s="730"/>
      <c r="AA75" s="730"/>
      <c r="AB75" s="730"/>
      <c r="AC75" s="730"/>
      <c r="AD75" s="730"/>
      <c r="AE75" s="730"/>
      <c r="AF75" s="730"/>
      <c r="AG75" s="730"/>
      <c r="AH75" s="730"/>
      <c r="AI75" s="730"/>
      <c r="AJ75" s="730"/>
      <c r="AK75" s="730"/>
      <c r="BB75" s="1125" t="s">
        <v>245</v>
      </c>
      <c r="BC75" s="1126"/>
      <c r="BD75" s="83" t="s">
        <v>241</v>
      </c>
      <c r="BE75" s="1126" t="s">
        <v>246</v>
      </c>
      <c r="BF75" s="1126"/>
      <c r="BG75" s="83" t="s">
        <v>242</v>
      </c>
      <c r="BH75" s="1082" t="s">
        <v>247</v>
      </c>
      <c r="BI75" s="1083"/>
    </row>
    <row r="76" spans="2:64" ht="9.75" customHeight="1" thickBot="1" x14ac:dyDescent="0.5"/>
    <row r="77" spans="2:64" ht="18" customHeight="1" x14ac:dyDescent="0.45">
      <c r="B77" s="1004" t="s">
        <v>160</v>
      </c>
      <c r="C77" s="816" t="s">
        <v>485</v>
      </c>
      <c r="D77" s="817"/>
      <c r="E77" s="817"/>
      <c r="F77" s="818"/>
      <c r="G77" s="1005" t="s">
        <v>147</v>
      </c>
      <c r="H77" s="1006"/>
      <c r="I77" s="1006"/>
      <c r="J77" s="1006"/>
      <c r="K77" s="1006"/>
      <c r="L77" s="1006"/>
      <c r="M77" s="1006"/>
      <c r="N77" s="1006"/>
      <c r="O77" s="1006"/>
      <c r="P77" s="1006"/>
      <c r="Q77" s="1006"/>
      <c r="R77" s="1006"/>
      <c r="S77" s="1006"/>
      <c r="T77" s="1006"/>
      <c r="U77" s="1006"/>
      <c r="V77" s="1006"/>
      <c r="W77" s="1006"/>
      <c r="X77" s="1006"/>
      <c r="Y77" s="1006"/>
      <c r="Z77" s="1006"/>
      <c r="AA77" s="1006"/>
      <c r="AB77" s="1007"/>
      <c r="AC77" s="1005" t="s">
        <v>248</v>
      </c>
      <c r="AD77" s="1006"/>
      <c r="AE77" s="1006"/>
      <c r="AF77" s="1006"/>
      <c r="AG77" s="1006"/>
      <c r="AH77" s="1006"/>
      <c r="AI77" s="1007"/>
      <c r="AJ77" s="1005" t="s">
        <v>235</v>
      </c>
      <c r="AK77" s="1008"/>
      <c r="AN77" s="46"/>
      <c r="AO77" s="46"/>
      <c r="AP77" s="46"/>
      <c r="AQ77" s="46"/>
      <c r="AR77" s="46"/>
      <c r="AS77" s="46"/>
      <c r="AT77" s="46"/>
      <c r="AU77" s="46"/>
      <c r="AV77" s="46"/>
      <c r="AW77" s="46"/>
      <c r="AX77" s="46"/>
      <c r="AY77" s="46"/>
      <c r="AZ77" s="46"/>
    </row>
    <row r="78" spans="2:64" ht="31.5" customHeight="1" x14ac:dyDescent="0.45">
      <c r="B78" s="793"/>
      <c r="C78" s="749"/>
      <c r="D78" s="820"/>
      <c r="E78" s="820"/>
      <c r="F78" s="750"/>
      <c r="G78" s="62" t="s">
        <v>11</v>
      </c>
      <c r="H78" s="1009" t="s">
        <v>249</v>
      </c>
      <c r="I78" s="1010"/>
      <c r="J78" s="1010"/>
      <c r="K78" s="1010"/>
      <c r="L78" s="62" t="s">
        <v>11</v>
      </c>
      <c r="M78" s="1009" t="s">
        <v>250</v>
      </c>
      <c r="N78" s="1010"/>
      <c r="O78" s="1010"/>
      <c r="P78" s="1010"/>
      <c r="Q78" s="62" t="s">
        <v>11</v>
      </c>
      <c r="R78" s="1013" t="s">
        <v>251</v>
      </c>
      <c r="S78" s="1014"/>
      <c r="T78" s="1014"/>
      <c r="U78" s="1014"/>
      <c r="V78" s="62" t="s">
        <v>11</v>
      </c>
      <c r="W78" s="926" t="s">
        <v>486</v>
      </c>
      <c r="X78" s="926"/>
      <c r="Y78" s="926"/>
      <c r="Z78" s="926"/>
      <c r="AA78" s="926"/>
      <c r="AB78" s="927"/>
      <c r="AC78" s="876"/>
      <c r="AD78" s="877"/>
      <c r="AE78" s="877"/>
      <c r="AF78" s="877"/>
      <c r="AG78" s="877"/>
      <c r="AH78" s="877"/>
      <c r="AI78" s="878"/>
      <c r="AJ78" s="1011"/>
      <c r="AK78" s="1012"/>
      <c r="AN78" s="22" t="s">
        <v>157</v>
      </c>
      <c r="AO78" s="22" t="str">
        <f>IF(OR($F$9="■",$F$10="■",$F$13="■",$F$14="■",$F$16="■",L78="■",Q78="■",V78="■"),"","■")</f>
        <v>■</v>
      </c>
      <c r="AP78" s="22" t="s">
        <v>157</v>
      </c>
      <c r="AQ78" s="22" t="str">
        <f>IF(OR($F$9="■",$F$10="■",$F$13="■",$F$14="■",$F$16="■",G78="■",Q78="■",V78="■"),"","■")</f>
        <v>■</v>
      </c>
      <c r="AR78" s="22" t="s">
        <v>157</v>
      </c>
      <c r="AS78" s="22" t="str">
        <f>IF(OR($F$9="■",$F$10="■",$F$13="■",$F$14="■",$F$16="■",G78="■",L78="■",V78="■"),"","■")</f>
        <v>■</v>
      </c>
      <c r="AT78" s="22" t="s">
        <v>157</v>
      </c>
      <c r="AU78" s="22" t="str">
        <f>IF(OR($F$9="■",$F$10="■",$F$13="■",$F$14="■",$F$16="■",G78="■",L78="■",Q78="■"),"","■")</f>
        <v>■</v>
      </c>
      <c r="AV78" s="46"/>
      <c r="AW78" s="46"/>
      <c r="AX78" s="46"/>
      <c r="AY78" s="46"/>
      <c r="AZ78" s="46"/>
      <c r="BB78" s="58" t="s">
        <v>254</v>
      </c>
      <c r="BC78" s="59"/>
      <c r="BD78" s="59"/>
      <c r="BE78" s="59"/>
      <c r="BF78" s="59"/>
      <c r="BG78" s="59"/>
      <c r="BH78" s="59"/>
      <c r="BI78" s="59"/>
      <c r="BJ78" s="60"/>
    </row>
    <row r="79" spans="2:64" ht="31.5" customHeight="1" x14ac:dyDescent="0.45">
      <c r="B79" s="793"/>
      <c r="C79" s="749"/>
      <c r="D79" s="820"/>
      <c r="E79" s="820"/>
      <c r="F79" s="750"/>
      <c r="G79" s="62" t="s">
        <v>11</v>
      </c>
      <c r="H79" s="1009" t="s">
        <v>249</v>
      </c>
      <c r="I79" s="1010"/>
      <c r="J79" s="1010"/>
      <c r="K79" s="1010"/>
      <c r="L79" s="62" t="s">
        <v>11</v>
      </c>
      <c r="M79" s="1009" t="s">
        <v>250</v>
      </c>
      <c r="N79" s="1010"/>
      <c r="O79" s="1010"/>
      <c r="P79" s="1010"/>
      <c r="Q79" s="62" t="s">
        <v>11</v>
      </c>
      <c r="R79" s="1013" t="s">
        <v>251</v>
      </c>
      <c r="S79" s="1014"/>
      <c r="T79" s="1014"/>
      <c r="U79" s="1014"/>
      <c r="V79" s="62" t="s">
        <v>11</v>
      </c>
      <c r="W79" s="926" t="s">
        <v>486</v>
      </c>
      <c r="X79" s="926"/>
      <c r="Y79" s="926"/>
      <c r="Z79" s="926"/>
      <c r="AA79" s="926"/>
      <c r="AB79" s="927"/>
      <c r="AC79" s="876"/>
      <c r="AD79" s="877"/>
      <c r="AE79" s="877"/>
      <c r="AF79" s="877"/>
      <c r="AG79" s="877"/>
      <c r="AH79" s="877"/>
      <c r="AI79" s="878"/>
      <c r="AJ79" s="1011"/>
      <c r="AK79" s="1012"/>
      <c r="AN79" s="22" t="s">
        <v>157</v>
      </c>
      <c r="AO79" s="22" t="str">
        <f t="shared" ref="AO79:AO82" si="2">IF(OR($F$9="■",$F$10="■",$F$13="■",$F$14="■",$F$16="■",L79="■",Q79="■",V79="■"),"","■")</f>
        <v>■</v>
      </c>
      <c r="AP79" s="22" t="s">
        <v>157</v>
      </c>
      <c r="AQ79" s="22" t="str">
        <f t="shared" ref="AQ79:AQ82" si="3">IF(OR($F$9="■",$F$10="■",$F$13="■",$F$14="■",$F$16="■",G79="■",Q79="■",V79="■"),"","■")</f>
        <v>■</v>
      </c>
      <c r="AR79" s="22" t="s">
        <v>157</v>
      </c>
      <c r="AS79" s="22" t="str">
        <f t="shared" ref="AS79:AS82" si="4">IF(OR($F$9="■",$F$10="■",$F$13="■",$F$14="■",$F$16="■",G79="■",L79="■",V79="■"),"","■")</f>
        <v>■</v>
      </c>
      <c r="AT79" s="22" t="s">
        <v>157</v>
      </c>
      <c r="AU79" s="22" t="str">
        <f t="shared" ref="AU79:AU82" si="5">IF(OR($F$9="■",$F$10="■",$F$13="■",$F$14="■",$F$16="■",G79="■",L79="■",Q79="■"),"","■")</f>
        <v>■</v>
      </c>
      <c r="AV79" s="46"/>
      <c r="AW79" s="46"/>
      <c r="AX79" s="46"/>
      <c r="AY79" s="46"/>
      <c r="AZ79" s="46"/>
      <c r="BB79" s="1019" t="s">
        <v>198</v>
      </c>
      <c r="BC79" s="1020"/>
      <c r="BD79" s="1020"/>
      <c r="BE79" s="1020"/>
      <c r="BF79" s="1020"/>
      <c r="BG79" s="1021"/>
      <c r="BH79" s="827">
        <f>SUM(BH80:BJ81)</f>
        <v>0</v>
      </c>
      <c r="BI79" s="829"/>
      <c r="BJ79" s="828"/>
    </row>
    <row r="80" spans="2:64" ht="31.5" customHeight="1" x14ac:dyDescent="0.45">
      <c r="B80" s="793"/>
      <c r="C80" s="749"/>
      <c r="D80" s="820"/>
      <c r="E80" s="820"/>
      <c r="F80" s="750"/>
      <c r="G80" s="62" t="s">
        <v>11</v>
      </c>
      <c r="H80" s="1009" t="s">
        <v>249</v>
      </c>
      <c r="I80" s="1010"/>
      <c r="J80" s="1010"/>
      <c r="K80" s="1010"/>
      <c r="L80" s="62" t="s">
        <v>11</v>
      </c>
      <c r="M80" s="1009" t="s">
        <v>250</v>
      </c>
      <c r="N80" s="1010"/>
      <c r="O80" s="1010"/>
      <c r="P80" s="1010"/>
      <c r="Q80" s="62" t="s">
        <v>11</v>
      </c>
      <c r="R80" s="1013" t="s">
        <v>251</v>
      </c>
      <c r="S80" s="1014"/>
      <c r="T80" s="1014"/>
      <c r="U80" s="1014"/>
      <c r="V80" s="62" t="s">
        <v>11</v>
      </c>
      <c r="W80" s="926" t="s">
        <v>486</v>
      </c>
      <c r="X80" s="926"/>
      <c r="Y80" s="926"/>
      <c r="Z80" s="926"/>
      <c r="AA80" s="926"/>
      <c r="AB80" s="927"/>
      <c r="AC80" s="876"/>
      <c r="AD80" s="877"/>
      <c r="AE80" s="877"/>
      <c r="AF80" s="877"/>
      <c r="AG80" s="877"/>
      <c r="AH80" s="877"/>
      <c r="AI80" s="878"/>
      <c r="AJ80" s="1011"/>
      <c r="AK80" s="1012"/>
      <c r="AN80" s="22" t="s">
        <v>157</v>
      </c>
      <c r="AO80" s="22" t="str">
        <f t="shared" si="2"/>
        <v>■</v>
      </c>
      <c r="AP80" s="22" t="s">
        <v>157</v>
      </c>
      <c r="AQ80" s="22" t="str">
        <f t="shared" si="3"/>
        <v>■</v>
      </c>
      <c r="AR80" s="22" t="s">
        <v>157</v>
      </c>
      <c r="AS80" s="22" t="str">
        <f t="shared" si="4"/>
        <v>■</v>
      </c>
      <c r="AT80" s="22" t="s">
        <v>157</v>
      </c>
      <c r="AU80" s="22" t="str">
        <f t="shared" si="5"/>
        <v>■</v>
      </c>
      <c r="AV80" s="46"/>
      <c r="AW80" s="46"/>
      <c r="AX80" s="46"/>
      <c r="AY80" s="46"/>
      <c r="AZ80" s="46"/>
      <c r="BB80" s="1022" t="s">
        <v>258</v>
      </c>
      <c r="BC80" s="1023"/>
      <c r="BD80" s="1023"/>
      <c r="BE80" s="1024"/>
      <c r="BF80" s="1025">
        <f>IF(G78=AO78,AJ78,0)+IF(G79=AO79,AJ79,0)+IF(G80=AO80,AJ80,0)+IF(G81=AO81,AJ81,0)+IF(G82=AO82,AJ82,0)+IF(L78=AQ78,AJ78,0)+IF(L79=AQ79,AJ79,0)+IF(L80=AQ80,AJ80,0)+IF(L81=AQ81,AJ81,0)+IF(L82=AQ82,AJ82,0)</f>
        <v>0</v>
      </c>
      <c r="BG80" s="1025"/>
      <c r="BH80" s="832">
        <f>BF80*1000</f>
        <v>0</v>
      </c>
      <c r="BI80" s="832"/>
      <c r="BJ80" s="849"/>
    </row>
    <row r="81" spans="2:63" ht="31.5" customHeight="1" x14ac:dyDescent="0.45">
      <c r="B81" s="793"/>
      <c r="C81" s="749"/>
      <c r="D81" s="820"/>
      <c r="E81" s="820"/>
      <c r="F81" s="750"/>
      <c r="G81" s="62" t="s">
        <v>11</v>
      </c>
      <c r="H81" s="1009" t="s">
        <v>249</v>
      </c>
      <c r="I81" s="1010"/>
      <c r="J81" s="1010"/>
      <c r="K81" s="1010"/>
      <c r="L81" s="62" t="s">
        <v>11</v>
      </c>
      <c r="M81" s="1009" t="s">
        <v>250</v>
      </c>
      <c r="N81" s="1010"/>
      <c r="O81" s="1010"/>
      <c r="P81" s="1010"/>
      <c r="Q81" s="62" t="s">
        <v>11</v>
      </c>
      <c r="R81" s="1013" t="s">
        <v>251</v>
      </c>
      <c r="S81" s="1014"/>
      <c r="T81" s="1014"/>
      <c r="U81" s="1014"/>
      <c r="V81" s="62" t="s">
        <v>11</v>
      </c>
      <c r="W81" s="926" t="s">
        <v>486</v>
      </c>
      <c r="X81" s="926"/>
      <c r="Y81" s="926"/>
      <c r="Z81" s="926"/>
      <c r="AA81" s="926"/>
      <c r="AB81" s="927"/>
      <c r="AC81" s="876"/>
      <c r="AD81" s="877"/>
      <c r="AE81" s="877"/>
      <c r="AF81" s="877"/>
      <c r="AG81" s="877"/>
      <c r="AH81" s="877"/>
      <c r="AI81" s="878"/>
      <c r="AJ81" s="1011"/>
      <c r="AK81" s="1012"/>
      <c r="AN81" s="22" t="s">
        <v>157</v>
      </c>
      <c r="AO81" s="22" t="str">
        <f t="shared" si="2"/>
        <v>■</v>
      </c>
      <c r="AP81" s="22" t="s">
        <v>157</v>
      </c>
      <c r="AQ81" s="22" t="str">
        <f t="shared" si="3"/>
        <v>■</v>
      </c>
      <c r="AR81" s="22" t="s">
        <v>157</v>
      </c>
      <c r="AS81" s="22" t="str">
        <f t="shared" si="4"/>
        <v>■</v>
      </c>
      <c r="AT81" s="22" t="s">
        <v>157</v>
      </c>
      <c r="AU81" s="22" t="str">
        <f t="shared" si="5"/>
        <v>■</v>
      </c>
      <c r="AV81" s="46"/>
      <c r="AW81" s="46"/>
      <c r="AX81" s="46"/>
      <c r="AY81" s="46"/>
      <c r="AZ81" s="46"/>
      <c r="BB81" s="1015" t="s">
        <v>259</v>
      </c>
      <c r="BC81" s="1016"/>
      <c r="BD81" s="1016"/>
      <c r="BE81" s="1017"/>
      <c r="BF81" s="1018">
        <f>IF(V78=AU78,AJ78,0)+IF(V79=AU79,AJ79,0)+IF(V80=AU80,AJ80,0)+IF(V81=AU81,AJ81,0)+IF(V82=AU82,AJ82,0)</f>
        <v>0</v>
      </c>
      <c r="BG81" s="1018"/>
      <c r="BH81" s="887">
        <f>BF81*15000</f>
        <v>0</v>
      </c>
      <c r="BI81" s="887"/>
      <c r="BJ81" s="888"/>
    </row>
    <row r="82" spans="2:63" ht="31.5" customHeight="1" thickBot="1" x14ac:dyDescent="0.5">
      <c r="B82" s="998"/>
      <c r="C82" s="889"/>
      <c r="D82" s="890"/>
      <c r="E82" s="890"/>
      <c r="F82" s="891"/>
      <c r="G82" s="84" t="s">
        <v>11</v>
      </c>
      <c r="H82" s="1084" t="s">
        <v>249</v>
      </c>
      <c r="I82" s="1085"/>
      <c r="J82" s="1085"/>
      <c r="K82" s="1085"/>
      <c r="L82" s="84" t="s">
        <v>11</v>
      </c>
      <c r="M82" s="1084" t="s">
        <v>250</v>
      </c>
      <c r="N82" s="1085"/>
      <c r="O82" s="1085"/>
      <c r="P82" s="1085"/>
      <c r="Q82" s="84" t="s">
        <v>11</v>
      </c>
      <c r="R82" s="1086" t="s">
        <v>251</v>
      </c>
      <c r="S82" s="1087"/>
      <c r="T82" s="1087"/>
      <c r="U82" s="1087"/>
      <c r="V82" s="84" t="s">
        <v>11</v>
      </c>
      <c r="W82" s="986" t="s">
        <v>486</v>
      </c>
      <c r="X82" s="986"/>
      <c r="Y82" s="986"/>
      <c r="Z82" s="986"/>
      <c r="AA82" s="986"/>
      <c r="AB82" s="987"/>
      <c r="AC82" s="1088"/>
      <c r="AD82" s="1089"/>
      <c r="AE82" s="1089"/>
      <c r="AF82" s="1089"/>
      <c r="AG82" s="1089"/>
      <c r="AH82" s="1089"/>
      <c r="AI82" s="1090"/>
      <c r="AJ82" s="1091"/>
      <c r="AK82" s="1092"/>
      <c r="AN82" s="22" t="s">
        <v>157</v>
      </c>
      <c r="AO82" s="22" t="str">
        <f t="shared" si="2"/>
        <v>■</v>
      </c>
      <c r="AP82" s="22" t="s">
        <v>157</v>
      </c>
      <c r="AQ82" s="22" t="str">
        <f t="shared" si="3"/>
        <v>■</v>
      </c>
      <c r="AR82" s="22" t="s">
        <v>157</v>
      </c>
      <c r="AS82" s="22" t="str">
        <f t="shared" si="4"/>
        <v>■</v>
      </c>
      <c r="AT82" s="22" t="s">
        <v>157</v>
      </c>
      <c r="AU82" s="22" t="str">
        <f t="shared" si="5"/>
        <v>■</v>
      </c>
      <c r="AV82" s="46"/>
      <c r="AW82" s="46"/>
      <c r="AX82" s="46"/>
      <c r="AY82" s="46"/>
      <c r="AZ82" s="46"/>
      <c r="BB82" s="1093" t="s">
        <v>147</v>
      </c>
      <c r="BC82" s="1094"/>
      <c r="BD82" s="1094"/>
      <c r="BE82" s="1095"/>
      <c r="BF82" s="1082" t="s">
        <v>260</v>
      </c>
      <c r="BG82" s="1082"/>
      <c r="BH82" s="1082" t="s">
        <v>261</v>
      </c>
      <c r="BI82" s="1082"/>
      <c r="BJ82" s="1083"/>
    </row>
    <row r="83" spans="2:63" ht="12" customHeight="1" x14ac:dyDescent="0.45">
      <c r="B83" s="82" t="s">
        <v>252</v>
      </c>
      <c r="C83" s="730" t="s">
        <v>253</v>
      </c>
      <c r="D83" s="730"/>
      <c r="E83" s="730"/>
      <c r="F83" s="730"/>
      <c r="G83" s="730"/>
      <c r="H83" s="730"/>
      <c r="I83" s="730"/>
      <c r="J83" s="730"/>
      <c r="K83" s="730"/>
      <c r="L83" s="730"/>
      <c r="M83" s="730"/>
      <c r="N83" s="730"/>
      <c r="O83" s="730"/>
      <c r="P83" s="730"/>
      <c r="Q83" s="730"/>
      <c r="R83" s="730"/>
      <c r="S83" s="730"/>
      <c r="T83" s="730"/>
      <c r="U83" s="730"/>
      <c r="V83" s="730"/>
      <c r="W83" s="730"/>
      <c r="X83" s="730"/>
      <c r="Y83" s="730"/>
      <c r="Z83" s="730"/>
      <c r="AA83" s="730"/>
      <c r="AB83" s="730"/>
      <c r="AC83" s="730"/>
      <c r="AD83" s="730"/>
      <c r="AE83" s="730"/>
      <c r="AF83" s="730"/>
      <c r="AG83" s="730"/>
      <c r="AH83" s="730"/>
      <c r="AI83" s="730"/>
      <c r="AJ83" s="730"/>
      <c r="AK83" s="730"/>
      <c r="AN83" s="46"/>
      <c r="AO83" s="46"/>
      <c r="AP83" s="46" t="str">
        <f>RIGHT(LEFT(AC82,4),1)</f>
        <v/>
      </c>
      <c r="AQ83" s="46" t="str">
        <f>RIGHT(LEFT(AC82,5),1)</f>
        <v/>
      </c>
      <c r="BK83" s="46"/>
    </row>
    <row r="84" spans="2:63" ht="12" customHeight="1" x14ac:dyDescent="0.45">
      <c r="B84" s="82" t="s">
        <v>255</v>
      </c>
      <c r="C84" s="730" t="s">
        <v>256</v>
      </c>
      <c r="D84" s="730"/>
      <c r="E84" s="730"/>
      <c r="F84" s="730"/>
      <c r="G84" s="730"/>
      <c r="H84" s="730"/>
      <c r="I84" s="730"/>
      <c r="J84" s="730"/>
      <c r="K84" s="730"/>
      <c r="L84" s="730"/>
      <c r="M84" s="730"/>
      <c r="N84" s="730"/>
      <c r="O84" s="730"/>
      <c r="P84" s="730"/>
      <c r="Q84" s="730"/>
      <c r="R84" s="730"/>
      <c r="S84" s="730"/>
      <c r="T84" s="730"/>
      <c r="U84" s="730"/>
      <c r="V84" s="730"/>
      <c r="W84" s="730"/>
      <c r="X84" s="730"/>
      <c r="Y84" s="730"/>
      <c r="Z84" s="730"/>
      <c r="AA84" s="730"/>
      <c r="AB84" s="730"/>
      <c r="AC84" s="730"/>
      <c r="AD84" s="730"/>
      <c r="AE84" s="730"/>
      <c r="AF84" s="730"/>
      <c r="AG84" s="730"/>
      <c r="AH84" s="730"/>
      <c r="AI84" s="730"/>
      <c r="AJ84" s="730"/>
      <c r="AK84" s="730"/>
      <c r="AN84" s="46"/>
      <c r="AO84" s="46"/>
      <c r="AP84" s="46" t="str">
        <f>RIGHT(LEFT(AC83,4),1)</f>
        <v/>
      </c>
      <c r="AQ84" s="46" t="str">
        <f>RIGHT(LEFT(AC83,5),1)</f>
        <v/>
      </c>
      <c r="BK84" s="46"/>
    </row>
    <row r="85" spans="2:63" ht="9" customHeight="1" thickBot="1" x14ac:dyDescent="0.5">
      <c r="B85" s="46"/>
      <c r="C85" s="46"/>
      <c r="D85" s="72"/>
      <c r="E85" s="50"/>
      <c r="F85" s="50"/>
      <c r="G85" s="50"/>
      <c r="H85" s="47"/>
      <c r="L85" s="47"/>
      <c r="M85" s="47"/>
      <c r="N85" s="47"/>
      <c r="O85" s="47"/>
      <c r="P85" s="72"/>
      <c r="Q85" s="47"/>
      <c r="R85" s="47"/>
      <c r="S85" s="47"/>
      <c r="T85" s="47"/>
      <c r="U85" s="47"/>
      <c r="V85" s="47"/>
      <c r="W85" s="47"/>
      <c r="X85" s="47"/>
      <c r="Y85" s="47"/>
      <c r="Z85" s="48"/>
      <c r="AA85" s="48"/>
      <c r="AB85" s="48"/>
      <c r="AC85" s="48"/>
      <c r="AD85" s="48"/>
      <c r="AE85" s="48"/>
      <c r="AF85" s="48"/>
      <c r="AG85" s="48"/>
      <c r="AH85" s="48"/>
      <c r="AI85" s="48"/>
      <c r="AJ85" s="48"/>
      <c r="AK85" s="48"/>
    </row>
    <row r="86" spans="2:63" ht="18" customHeight="1" x14ac:dyDescent="0.45">
      <c r="B86" s="1027" t="s">
        <v>257</v>
      </c>
      <c r="C86" s="1028"/>
      <c r="D86" s="1028"/>
      <c r="E86" s="1028"/>
      <c r="F86" s="1029"/>
      <c r="G86" s="1033"/>
      <c r="H86" s="1033"/>
      <c r="I86" s="1033"/>
      <c r="J86" s="1033"/>
      <c r="K86" s="1033"/>
      <c r="L86" s="1033"/>
      <c r="M86" s="1033"/>
      <c r="N86" s="1033"/>
      <c r="O86" s="1033"/>
      <c r="P86" s="1033"/>
      <c r="Q86" s="1033"/>
      <c r="R86" s="1033"/>
      <c r="S86" s="1033"/>
      <c r="T86" s="1033"/>
      <c r="U86" s="1033"/>
      <c r="V86" s="1033"/>
      <c r="W86" s="1033"/>
      <c r="X86" s="1033"/>
      <c r="Y86" s="1033"/>
      <c r="Z86" s="1033"/>
      <c r="AA86" s="1033"/>
      <c r="AB86" s="1033"/>
      <c r="AC86" s="1033"/>
      <c r="AD86" s="1033"/>
      <c r="AE86" s="1033"/>
      <c r="AF86" s="1033"/>
      <c r="AG86" s="1033"/>
      <c r="AH86" s="1033"/>
      <c r="AI86" s="1033"/>
      <c r="AJ86" s="1033"/>
      <c r="AK86" s="1034"/>
    </row>
    <row r="87" spans="2:63" ht="18" customHeight="1" thickBot="1" x14ac:dyDescent="0.5">
      <c r="B87" s="1030"/>
      <c r="C87" s="1031"/>
      <c r="D87" s="1031"/>
      <c r="E87" s="1031"/>
      <c r="F87" s="1032"/>
      <c r="G87" s="1035"/>
      <c r="H87" s="1035"/>
      <c r="I87" s="1035"/>
      <c r="J87" s="1035"/>
      <c r="K87" s="1035"/>
      <c r="L87" s="1035"/>
      <c r="M87" s="1035"/>
      <c r="N87" s="1035"/>
      <c r="O87" s="1035"/>
      <c r="P87" s="1035"/>
      <c r="Q87" s="1035"/>
      <c r="R87" s="1035"/>
      <c r="S87" s="1035"/>
      <c r="T87" s="1035"/>
      <c r="U87" s="1035"/>
      <c r="V87" s="1035"/>
      <c r="W87" s="1035"/>
      <c r="X87" s="1035"/>
      <c r="Y87" s="1035"/>
      <c r="Z87" s="1035"/>
      <c r="AA87" s="1035"/>
      <c r="AB87" s="1035"/>
      <c r="AC87" s="1035"/>
      <c r="AD87" s="1035"/>
      <c r="AE87" s="1035"/>
      <c r="AF87" s="1035"/>
      <c r="AG87" s="1035"/>
      <c r="AH87" s="1035"/>
      <c r="AI87" s="1035"/>
      <c r="AJ87" s="1035"/>
      <c r="AK87" s="1036"/>
    </row>
    <row r="89" spans="2:63" ht="18" customHeight="1" x14ac:dyDescent="0.45">
      <c r="B89" s="85" t="s">
        <v>262</v>
      </c>
      <c r="C89" s="86"/>
      <c r="D89" s="86"/>
      <c r="E89" s="86"/>
      <c r="F89" s="86"/>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row>
    <row r="90" spans="2:63" ht="27" customHeight="1" x14ac:dyDescent="0.45">
      <c r="B90" s="747" t="s">
        <v>263</v>
      </c>
      <c r="C90" s="1026"/>
      <c r="D90" s="1026"/>
      <c r="E90" s="1026"/>
      <c r="F90" s="748"/>
      <c r="G90" s="1037" t="s">
        <v>419</v>
      </c>
      <c r="H90" s="732"/>
      <c r="I90" s="733"/>
      <c r="J90" s="734" t="s">
        <v>264</v>
      </c>
      <c r="K90" s="735"/>
      <c r="L90" s="735"/>
      <c r="M90" s="735"/>
      <c r="N90" s="735"/>
      <c r="O90" s="736">
        <v>17</v>
      </c>
      <c r="P90" s="736"/>
      <c r="Q90" s="737" t="s">
        <v>265</v>
      </c>
      <c r="R90" s="737"/>
      <c r="S90" s="737"/>
      <c r="T90" s="737"/>
      <c r="U90" s="737"/>
      <c r="V90" s="737"/>
      <c r="W90" s="738" t="s">
        <v>266</v>
      </c>
      <c r="X90" s="739"/>
      <c r="Y90" s="739"/>
      <c r="Z90" s="739"/>
      <c r="AA90" s="739"/>
      <c r="AB90" s="739"/>
      <c r="AC90" s="739"/>
      <c r="AD90" s="739"/>
      <c r="AE90" s="739"/>
      <c r="AF90" s="739"/>
      <c r="AG90" s="739"/>
      <c r="AH90" s="739"/>
      <c r="AI90" s="739"/>
      <c r="AJ90" s="739"/>
      <c r="AK90" s="740"/>
    </row>
    <row r="91" spans="2:63" ht="27" customHeight="1" x14ac:dyDescent="0.45">
      <c r="B91" s="749"/>
      <c r="C91" s="820"/>
      <c r="D91" s="820"/>
      <c r="E91" s="820"/>
      <c r="F91" s="750"/>
      <c r="G91" s="1037" t="s">
        <v>416</v>
      </c>
      <c r="H91" s="732"/>
      <c r="I91" s="733"/>
      <c r="J91" s="734" t="s">
        <v>264</v>
      </c>
      <c r="K91" s="735"/>
      <c r="L91" s="735"/>
      <c r="M91" s="735"/>
      <c r="N91" s="735"/>
      <c r="O91" s="736">
        <v>12</v>
      </c>
      <c r="P91" s="736"/>
      <c r="Q91" s="737" t="s">
        <v>265</v>
      </c>
      <c r="R91" s="737"/>
      <c r="S91" s="737"/>
      <c r="T91" s="737"/>
      <c r="U91" s="737"/>
      <c r="V91" s="737"/>
      <c r="W91" s="741"/>
      <c r="X91" s="742"/>
      <c r="Y91" s="742"/>
      <c r="Z91" s="742"/>
      <c r="AA91" s="742"/>
      <c r="AB91" s="742"/>
      <c r="AC91" s="742"/>
      <c r="AD91" s="742"/>
      <c r="AE91" s="742"/>
      <c r="AF91" s="742"/>
      <c r="AG91" s="742"/>
      <c r="AH91" s="742"/>
      <c r="AI91" s="742"/>
      <c r="AJ91" s="742"/>
      <c r="AK91" s="743"/>
    </row>
    <row r="92" spans="2:63" ht="27" customHeight="1" x14ac:dyDescent="0.45">
      <c r="B92" s="749"/>
      <c r="C92" s="820"/>
      <c r="D92" s="820"/>
      <c r="E92" s="820"/>
      <c r="F92" s="750"/>
      <c r="G92" s="1037" t="s">
        <v>417</v>
      </c>
      <c r="H92" s="732"/>
      <c r="I92" s="733"/>
      <c r="J92" s="734" t="s">
        <v>264</v>
      </c>
      <c r="K92" s="735"/>
      <c r="L92" s="735"/>
      <c r="M92" s="735"/>
      <c r="N92" s="735"/>
      <c r="O92" s="736">
        <v>15</v>
      </c>
      <c r="P92" s="736"/>
      <c r="Q92" s="737" t="s">
        <v>265</v>
      </c>
      <c r="R92" s="737"/>
      <c r="S92" s="737"/>
      <c r="T92" s="737"/>
      <c r="U92" s="737"/>
      <c r="V92" s="737"/>
      <c r="W92" s="741"/>
      <c r="X92" s="742"/>
      <c r="Y92" s="742"/>
      <c r="Z92" s="742"/>
      <c r="AA92" s="742"/>
      <c r="AB92" s="742"/>
      <c r="AC92" s="742"/>
      <c r="AD92" s="742"/>
      <c r="AE92" s="742"/>
      <c r="AF92" s="742"/>
      <c r="AG92" s="742"/>
      <c r="AH92" s="742"/>
      <c r="AI92" s="742"/>
      <c r="AJ92" s="742"/>
      <c r="AK92" s="743"/>
    </row>
    <row r="93" spans="2:63" ht="27" customHeight="1" x14ac:dyDescent="0.45">
      <c r="B93" s="751"/>
      <c r="C93" s="821"/>
      <c r="D93" s="821"/>
      <c r="E93" s="821"/>
      <c r="F93" s="752"/>
      <c r="G93" s="1037" t="s">
        <v>418</v>
      </c>
      <c r="H93" s="732"/>
      <c r="I93" s="733"/>
      <c r="J93" s="734" t="s">
        <v>264</v>
      </c>
      <c r="K93" s="735"/>
      <c r="L93" s="735"/>
      <c r="M93" s="735"/>
      <c r="N93" s="735"/>
      <c r="O93" s="736">
        <v>10</v>
      </c>
      <c r="P93" s="736"/>
      <c r="Q93" s="737" t="s">
        <v>265</v>
      </c>
      <c r="R93" s="737"/>
      <c r="S93" s="737"/>
      <c r="T93" s="737"/>
      <c r="U93" s="737"/>
      <c r="V93" s="737"/>
      <c r="W93" s="744"/>
      <c r="X93" s="745"/>
      <c r="Y93" s="745"/>
      <c r="Z93" s="745"/>
      <c r="AA93" s="745"/>
      <c r="AB93" s="745"/>
      <c r="AC93" s="745"/>
      <c r="AD93" s="745"/>
      <c r="AE93" s="745"/>
      <c r="AF93" s="745"/>
      <c r="AG93" s="745"/>
      <c r="AH93" s="745"/>
      <c r="AI93" s="745"/>
      <c r="AJ93" s="745"/>
      <c r="AK93" s="746"/>
    </row>
    <row r="94" spans="2:63" ht="24" customHeight="1" x14ac:dyDescent="0.45">
      <c r="B94" s="747" t="s">
        <v>267</v>
      </c>
      <c r="C94" s="1026"/>
      <c r="D94" s="1026"/>
      <c r="E94" s="1026"/>
      <c r="F94" s="748"/>
      <c r="G94" s="731" t="s">
        <v>268</v>
      </c>
      <c r="H94" s="732"/>
      <c r="I94" s="732"/>
      <c r="J94" s="732"/>
      <c r="K94" s="733"/>
      <c r="L94" s="1045" t="s">
        <v>269</v>
      </c>
      <c r="M94" s="1046"/>
      <c r="N94" s="1046"/>
      <c r="O94" s="1046"/>
      <c r="P94" s="1046"/>
      <c r="Q94" s="1046"/>
      <c r="R94" s="1046"/>
      <c r="S94" s="1046"/>
      <c r="T94" s="1046"/>
      <c r="U94" s="1046"/>
      <c r="V94" s="1046"/>
      <c r="W94" s="1046"/>
      <c r="X94" s="1046"/>
      <c r="Y94" s="1046"/>
      <c r="Z94" s="1046"/>
      <c r="AA94" s="1046"/>
      <c r="AB94" s="1046"/>
      <c r="AC94" s="1046"/>
      <c r="AD94" s="1046"/>
      <c r="AE94" s="1046"/>
      <c r="AF94" s="1046"/>
      <c r="AG94" s="1046"/>
      <c r="AH94" s="1046"/>
      <c r="AI94" s="1046"/>
      <c r="AJ94" s="1046"/>
      <c r="AK94" s="1047"/>
    </row>
    <row r="95" spans="2:63" ht="24" customHeight="1" x14ac:dyDescent="0.45">
      <c r="B95" s="749"/>
      <c r="C95" s="820"/>
      <c r="D95" s="820"/>
      <c r="E95" s="820"/>
      <c r="F95" s="750"/>
      <c r="G95" s="1048" t="s">
        <v>270</v>
      </c>
      <c r="H95" s="1048"/>
      <c r="I95" s="1048"/>
      <c r="J95" s="1048" t="s">
        <v>271</v>
      </c>
      <c r="K95" s="1048"/>
      <c r="L95" s="1049" t="s">
        <v>272</v>
      </c>
      <c r="M95" s="1049"/>
      <c r="N95" s="1049"/>
      <c r="O95" s="1049"/>
      <c r="P95" s="1049"/>
      <c r="Q95" s="1049"/>
      <c r="R95" s="1049"/>
      <c r="S95" s="1049"/>
      <c r="T95" s="1049"/>
      <c r="U95" s="1049"/>
      <c r="V95" s="1049"/>
      <c r="W95" s="1049"/>
      <c r="X95" s="1049"/>
      <c r="Y95" s="1049"/>
      <c r="Z95" s="1049"/>
      <c r="AA95" s="1049"/>
      <c r="AB95" s="1049"/>
      <c r="AC95" s="1049"/>
      <c r="AD95" s="1049"/>
      <c r="AE95" s="1049"/>
      <c r="AF95" s="1049"/>
      <c r="AG95" s="1049"/>
      <c r="AH95" s="1049"/>
      <c r="AI95" s="1049"/>
      <c r="AJ95" s="1049"/>
      <c r="AK95" s="1049"/>
    </row>
    <row r="96" spans="2:63" ht="24" customHeight="1" x14ac:dyDescent="0.45">
      <c r="B96" s="749"/>
      <c r="C96" s="820"/>
      <c r="D96" s="820"/>
      <c r="E96" s="820"/>
      <c r="F96" s="750"/>
      <c r="G96" s="1048"/>
      <c r="H96" s="1048"/>
      <c r="I96" s="1048"/>
      <c r="J96" s="1048" t="s">
        <v>273</v>
      </c>
      <c r="K96" s="1048"/>
      <c r="L96" s="1050" t="s">
        <v>392</v>
      </c>
      <c r="M96" s="1050"/>
      <c r="N96" s="1050"/>
      <c r="O96" s="1050"/>
      <c r="P96" s="1050"/>
      <c r="Q96" s="1050"/>
      <c r="R96" s="1050"/>
      <c r="S96" s="1050"/>
      <c r="T96" s="1050"/>
      <c r="U96" s="1050"/>
      <c r="V96" s="1050"/>
      <c r="W96" s="1050"/>
      <c r="X96" s="1050"/>
      <c r="Y96" s="1050"/>
      <c r="Z96" s="1050"/>
      <c r="AA96" s="1050"/>
      <c r="AB96" s="1050"/>
      <c r="AC96" s="1050"/>
      <c r="AD96" s="1050"/>
      <c r="AE96" s="1050"/>
      <c r="AF96" s="1050"/>
      <c r="AG96" s="1050"/>
      <c r="AH96" s="1050"/>
      <c r="AI96" s="1050"/>
      <c r="AJ96" s="1050"/>
      <c r="AK96" s="1050"/>
    </row>
    <row r="97" spans="2:37" ht="27.9" customHeight="1" x14ac:dyDescent="0.45">
      <c r="B97" s="749"/>
      <c r="C97" s="820"/>
      <c r="D97" s="820"/>
      <c r="E97" s="820"/>
      <c r="F97" s="750"/>
      <c r="G97" s="1048"/>
      <c r="H97" s="1048"/>
      <c r="I97" s="1048"/>
      <c r="J97" s="1048" t="s">
        <v>274</v>
      </c>
      <c r="K97" s="1048"/>
      <c r="L97" s="1051" t="s">
        <v>275</v>
      </c>
      <c r="M97" s="1052"/>
      <c r="N97" s="1052"/>
      <c r="O97" s="1052"/>
      <c r="P97" s="1052"/>
      <c r="Q97" s="1053" t="s">
        <v>276</v>
      </c>
      <c r="R97" s="1054"/>
      <c r="S97" s="1054"/>
      <c r="T97" s="1054"/>
      <c r="U97" s="1054"/>
      <c r="V97" s="1054"/>
      <c r="W97" s="1054"/>
      <c r="X97" s="1054"/>
      <c r="Y97" s="1054"/>
      <c r="Z97" s="1054"/>
      <c r="AA97" s="1054"/>
      <c r="AB97" s="1054"/>
      <c r="AC97" s="1054"/>
      <c r="AD97" s="1054"/>
      <c r="AE97" s="1054"/>
      <c r="AF97" s="1054"/>
      <c r="AG97" s="1054"/>
      <c r="AH97" s="1054"/>
      <c r="AI97" s="1054"/>
      <c r="AJ97" s="1054"/>
      <c r="AK97" s="1055"/>
    </row>
    <row r="98" spans="2:37" ht="21.9" customHeight="1" x14ac:dyDescent="0.45">
      <c r="B98" s="747" t="s">
        <v>277</v>
      </c>
      <c r="C98" s="1026"/>
      <c r="D98" s="1026"/>
      <c r="E98" s="1026"/>
      <c r="F98" s="748"/>
      <c r="G98" s="731" t="s">
        <v>278</v>
      </c>
      <c r="H98" s="732"/>
      <c r="I98" s="732"/>
      <c r="J98" s="732"/>
      <c r="K98" s="733"/>
      <c r="L98" s="1038" t="s">
        <v>426</v>
      </c>
      <c r="M98" s="1038"/>
      <c r="N98" s="1038"/>
      <c r="O98" s="1038"/>
      <c r="P98" s="1038"/>
      <c r="Q98" s="1038"/>
      <c r="R98" s="1038"/>
      <c r="S98" s="1038"/>
      <c r="T98" s="1038"/>
      <c r="U98" s="1038"/>
      <c r="V98" s="1038"/>
      <c r="W98" s="1038"/>
      <c r="X98" s="1038"/>
      <c r="Y98" s="1038"/>
      <c r="Z98" s="1038"/>
      <c r="AA98" s="1038"/>
      <c r="AB98" s="1038"/>
      <c r="AC98" s="1038"/>
      <c r="AD98" s="1038"/>
      <c r="AE98" s="1038"/>
      <c r="AF98" s="1038"/>
      <c r="AG98" s="1038"/>
      <c r="AH98" s="1038"/>
      <c r="AI98" s="1038"/>
      <c r="AJ98" s="1038"/>
      <c r="AK98" s="1038"/>
    </row>
    <row r="99" spans="2:37" ht="30" customHeight="1" x14ac:dyDescent="0.45">
      <c r="B99" s="751"/>
      <c r="C99" s="821"/>
      <c r="D99" s="821"/>
      <c r="E99" s="821"/>
      <c r="F99" s="752"/>
      <c r="G99" s="731" t="s">
        <v>279</v>
      </c>
      <c r="H99" s="732"/>
      <c r="I99" s="732"/>
      <c r="J99" s="732"/>
      <c r="K99" s="733"/>
      <c r="L99" s="1039" t="s">
        <v>280</v>
      </c>
      <c r="M99" s="1040"/>
      <c r="N99" s="1040"/>
      <c r="O99" s="1040"/>
      <c r="P99" s="1040"/>
      <c r="Q99" s="1040"/>
      <c r="R99" s="1040"/>
      <c r="S99" s="1040"/>
      <c r="T99" s="1040"/>
      <c r="U99" s="1040"/>
      <c r="V99" s="1040"/>
      <c r="W99" s="1040"/>
      <c r="X99" s="1040"/>
      <c r="Y99" s="1040"/>
      <c r="Z99" s="1040"/>
      <c r="AA99" s="1040"/>
      <c r="AB99" s="1040"/>
      <c r="AC99" s="1040"/>
      <c r="AD99" s="1040"/>
      <c r="AE99" s="1040"/>
      <c r="AF99" s="1040"/>
      <c r="AG99" s="1040"/>
      <c r="AH99" s="1040"/>
      <c r="AI99" s="1040"/>
      <c r="AJ99" s="1040"/>
      <c r="AK99" s="1040"/>
    </row>
    <row r="100" spans="2:37" ht="18" customHeight="1" x14ac:dyDescent="0.45">
      <c r="B100" s="88"/>
      <c r="C100" s="89"/>
      <c r="D100" s="89"/>
      <c r="E100" s="89"/>
      <c r="F100" s="89"/>
      <c r="G100" s="90"/>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row>
    <row r="101" spans="2:37" ht="18" customHeight="1" x14ac:dyDescent="0.45">
      <c r="B101" s="56" t="s">
        <v>281</v>
      </c>
      <c r="C101" s="91"/>
      <c r="D101" s="91"/>
      <c r="E101" s="91"/>
      <c r="F101" s="91"/>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row>
    <row r="102" spans="2:37" ht="24.9" customHeight="1" x14ac:dyDescent="0.45">
      <c r="B102" s="1059" t="s">
        <v>282</v>
      </c>
      <c r="C102" s="1060"/>
      <c r="D102" s="1060"/>
      <c r="E102" s="1061"/>
      <c r="F102" s="1068" t="s">
        <v>283</v>
      </c>
      <c r="G102" s="1069"/>
      <c r="H102" s="1074" t="s">
        <v>284</v>
      </c>
      <c r="I102" s="1075"/>
      <c r="J102" s="1076"/>
      <c r="K102" s="1077"/>
      <c r="L102" s="1077"/>
      <c r="M102" s="1077"/>
      <c r="N102" s="1077"/>
      <c r="O102" s="1077"/>
      <c r="P102" s="1077"/>
      <c r="Q102" s="1077"/>
      <c r="R102" s="1077"/>
      <c r="S102" s="1077"/>
      <c r="T102" s="1077"/>
      <c r="U102" s="1077"/>
      <c r="V102" s="1077"/>
      <c r="W102" s="1077"/>
      <c r="X102" s="1077"/>
      <c r="Y102" s="1077"/>
      <c r="Z102" s="1077"/>
      <c r="AA102" s="1077"/>
      <c r="AB102" s="1077"/>
      <c r="AC102" s="1077"/>
      <c r="AD102" s="1077"/>
      <c r="AE102" s="1077"/>
      <c r="AF102" s="1077"/>
      <c r="AG102" s="1077"/>
      <c r="AH102" s="1077"/>
      <c r="AI102" s="1077"/>
      <c r="AJ102" s="1077"/>
      <c r="AK102" s="1078"/>
    </row>
    <row r="103" spans="2:37" ht="24.9" customHeight="1" x14ac:dyDescent="0.45">
      <c r="B103" s="1062"/>
      <c r="C103" s="1063"/>
      <c r="D103" s="1063"/>
      <c r="E103" s="1064"/>
      <c r="F103" s="1070"/>
      <c r="G103" s="1071"/>
      <c r="H103" s="1074" t="s">
        <v>285</v>
      </c>
      <c r="I103" s="1075"/>
      <c r="J103" s="1076"/>
      <c r="K103" s="731" t="s">
        <v>286</v>
      </c>
      <c r="L103" s="733"/>
      <c r="M103" s="1056"/>
      <c r="N103" s="1057"/>
      <c r="O103" s="1057"/>
      <c r="P103" s="1057"/>
      <c r="Q103" s="1057"/>
      <c r="R103" s="1057"/>
      <c r="S103" s="1058"/>
      <c r="T103" s="731" t="s">
        <v>287</v>
      </c>
      <c r="U103" s="732"/>
      <c r="V103" s="733"/>
      <c r="W103" s="1056"/>
      <c r="X103" s="1057"/>
      <c r="Y103" s="1057"/>
      <c r="Z103" s="1057"/>
      <c r="AA103" s="1057"/>
      <c r="AB103" s="1057"/>
      <c r="AC103" s="1057"/>
      <c r="AD103" s="1058"/>
      <c r="AE103" s="731" t="s">
        <v>288</v>
      </c>
      <c r="AF103" s="733"/>
      <c r="AG103" s="1079"/>
      <c r="AH103" s="1080"/>
      <c r="AI103" s="1080"/>
      <c r="AJ103" s="1080"/>
      <c r="AK103" s="1081"/>
    </row>
    <row r="104" spans="2:37" ht="24.9" customHeight="1" x14ac:dyDescent="0.45">
      <c r="B104" s="1065"/>
      <c r="C104" s="1066"/>
      <c r="D104" s="1066"/>
      <c r="E104" s="1067"/>
      <c r="F104" s="1072"/>
      <c r="G104" s="1073"/>
      <c r="H104" s="1074"/>
      <c r="I104" s="1075"/>
      <c r="J104" s="1076"/>
      <c r="K104" s="731" t="s">
        <v>289</v>
      </c>
      <c r="L104" s="733"/>
      <c r="M104" s="1056"/>
      <c r="N104" s="1057"/>
      <c r="O104" s="1057"/>
      <c r="P104" s="1057"/>
      <c r="Q104" s="1057"/>
      <c r="R104" s="1057"/>
      <c r="S104" s="1057"/>
      <c r="T104" s="1057"/>
      <c r="U104" s="1057"/>
      <c r="V104" s="1057"/>
      <c r="W104" s="1057"/>
      <c r="X104" s="1057"/>
      <c r="Y104" s="1057"/>
      <c r="Z104" s="1057"/>
      <c r="AA104" s="1057"/>
      <c r="AB104" s="1057"/>
      <c r="AC104" s="1057"/>
      <c r="AD104" s="1057"/>
      <c r="AE104" s="1057"/>
      <c r="AF104" s="1057"/>
      <c r="AG104" s="1057"/>
      <c r="AH104" s="1057"/>
      <c r="AI104" s="1057"/>
      <c r="AJ104" s="1057"/>
      <c r="AK104" s="1058"/>
    </row>
    <row r="105" spans="2:37" ht="9.75" customHeight="1" x14ac:dyDescent="0.45">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c r="AK105" s="56"/>
    </row>
    <row r="106" spans="2:37" ht="12" customHeight="1" x14ac:dyDescent="0.45">
      <c r="B106" s="14" t="s">
        <v>67</v>
      </c>
      <c r="C106" s="2"/>
      <c r="D106" s="2"/>
      <c r="E106" s="479" t="s">
        <v>290</v>
      </c>
      <c r="F106" s="479"/>
      <c r="G106" s="479"/>
      <c r="H106" s="479"/>
      <c r="I106" s="479"/>
      <c r="J106" s="479"/>
      <c r="K106" s="479"/>
      <c r="L106" s="479"/>
      <c r="M106" s="479"/>
      <c r="N106" s="479"/>
      <c r="O106" s="479"/>
      <c r="P106" s="479"/>
      <c r="Q106" s="479"/>
      <c r="R106" s="479"/>
      <c r="S106" s="479"/>
      <c r="T106" s="479"/>
      <c r="U106" s="479"/>
      <c r="V106" s="479"/>
      <c r="W106" s="479"/>
      <c r="X106" s="479"/>
      <c r="Y106" s="479"/>
      <c r="Z106" s="479"/>
      <c r="AA106" s="479"/>
      <c r="AB106" s="479"/>
      <c r="AC106" s="479"/>
      <c r="AD106" s="479"/>
      <c r="AE106" s="479"/>
      <c r="AF106" s="479"/>
      <c r="AG106" s="479"/>
      <c r="AH106" s="479"/>
      <c r="AI106" s="479"/>
      <c r="AJ106" s="479"/>
      <c r="AK106" s="479"/>
    </row>
    <row r="107" spans="2:37" ht="12" customHeight="1" x14ac:dyDescent="0.45">
      <c r="E107" s="479"/>
      <c r="F107" s="479"/>
      <c r="G107" s="479"/>
      <c r="H107" s="479"/>
      <c r="I107" s="479"/>
      <c r="J107" s="479"/>
      <c r="K107" s="479"/>
      <c r="L107" s="479"/>
      <c r="M107" s="479"/>
      <c r="N107" s="479"/>
      <c r="O107" s="479"/>
      <c r="P107" s="479"/>
      <c r="Q107" s="479"/>
      <c r="R107" s="479"/>
      <c r="S107" s="479"/>
      <c r="T107" s="479"/>
      <c r="U107" s="479"/>
      <c r="V107" s="479"/>
      <c r="W107" s="479"/>
      <c r="X107" s="479"/>
      <c r="Y107" s="479"/>
      <c r="Z107" s="479"/>
      <c r="AA107" s="479"/>
      <c r="AB107" s="479"/>
      <c r="AC107" s="479"/>
      <c r="AD107" s="479"/>
      <c r="AE107" s="479"/>
      <c r="AF107" s="479"/>
      <c r="AG107" s="479"/>
      <c r="AH107" s="479"/>
      <c r="AI107" s="479"/>
      <c r="AJ107" s="479"/>
      <c r="AK107" s="479"/>
    </row>
  </sheetData>
  <mergeCells count="328">
    <mergeCell ref="G37:M38"/>
    <mergeCell ref="N37:Q38"/>
    <mergeCell ref="R37:U38"/>
    <mergeCell ref="R39:U39"/>
    <mergeCell ref="R40:U40"/>
    <mergeCell ref="R41:U41"/>
    <mergeCell ref="R42:U42"/>
    <mergeCell ref="BG42:BH42"/>
    <mergeCell ref="C75:AK75"/>
    <mergeCell ref="BB75:BC75"/>
    <mergeCell ref="BE75:BF75"/>
    <mergeCell ref="BB73:BC73"/>
    <mergeCell ref="BE73:BF73"/>
    <mergeCell ref="BH71:BI71"/>
    <mergeCell ref="G72:S72"/>
    <mergeCell ref="T72:U72"/>
    <mergeCell ref="W72:X72"/>
    <mergeCell ref="Y72:AK72"/>
    <mergeCell ref="BB72:BC72"/>
    <mergeCell ref="BE72:BF72"/>
    <mergeCell ref="BH72:BI72"/>
    <mergeCell ref="G71:S71"/>
    <mergeCell ref="T71:U71"/>
    <mergeCell ref="W71:X71"/>
    <mergeCell ref="BG69:BI69"/>
    <mergeCell ref="G70:S70"/>
    <mergeCell ref="T70:U70"/>
    <mergeCell ref="W70:X70"/>
    <mergeCell ref="Y70:AK70"/>
    <mergeCell ref="BB70:BF70"/>
    <mergeCell ref="BG70:BI70"/>
    <mergeCell ref="BH80:BJ80"/>
    <mergeCell ref="BH75:BI75"/>
    <mergeCell ref="BH73:BI73"/>
    <mergeCell ref="G74:S74"/>
    <mergeCell ref="T74:U74"/>
    <mergeCell ref="W74:X74"/>
    <mergeCell ref="Y74:AK74"/>
    <mergeCell ref="BB74:BC74"/>
    <mergeCell ref="BE74:BF74"/>
    <mergeCell ref="BH74:BI74"/>
    <mergeCell ref="G73:S73"/>
    <mergeCell ref="T73:U73"/>
    <mergeCell ref="W73:X73"/>
    <mergeCell ref="Y73:AK73"/>
    <mergeCell ref="Y71:AK71"/>
    <mergeCell ref="BB71:BC71"/>
    <mergeCell ref="BE71:BF71"/>
    <mergeCell ref="BH82:BJ82"/>
    <mergeCell ref="H82:K82"/>
    <mergeCell ref="M82:P82"/>
    <mergeCell ref="R82:U82"/>
    <mergeCell ref="W82:AB82"/>
    <mergeCell ref="AC82:AI82"/>
    <mergeCell ref="AJ82:AK82"/>
    <mergeCell ref="G93:I93"/>
    <mergeCell ref="J93:N93"/>
    <mergeCell ref="O93:P93"/>
    <mergeCell ref="Q93:V93"/>
    <mergeCell ref="BB82:BE82"/>
    <mergeCell ref="BF82:BG82"/>
    <mergeCell ref="K104:L104"/>
    <mergeCell ref="M104:AK104"/>
    <mergeCell ref="E106:AK106"/>
    <mergeCell ref="E107:AK107"/>
    <mergeCell ref="B102:E104"/>
    <mergeCell ref="F102:G104"/>
    <mergeCell ref="H102:J102"/>
    <mergeCell ref="K102:AK102"/>
    <mergeCell ref="H103:J104"/>
    <mergeCell ref="K103:L103"/>
    <mergeCell ref="M103:S103"/>
    <mergeCell ref="T103:V103"/>
    <mergeCell ref="W103:AD103"/>
    <mergeCell ref="AE103:AF103"/>
    <mergeCell ref="AG103:AK103"/>
    <mergeCell ref="B98:F99"/>
    <mergeCell ref="G98:K98"/>
    <mergeCell ref="L98:AK98"/>
    <mergeCell ref="G99:K99"/>
    <mergeCell ref="L99:AK99"/>
    <mergeCell ref="B94:F97"/>
    <mergeCell ref="G39:H40"/>
    <mergeCell ref="I39:M39"/>
    <mergeCell ref="G94:K94"/>
    <mergeCell ref="L94:AK94"/>
    <mergeCell ref="G95:I97"/>
    <mergeCell ref="J95:K95"/>
    <mergeCell ref="L95:AK95"/>
    <mergeCell ref="J96:K96"/>
    <mergeCell ref="L96:AK96"/>
    <mergeCell ref="J97:K97"/>
    <mergeCell ref="L97:P97"/>
    <mergeCell ref="Q97:AK97"/>
    <mergeCell ref="G90:I90"/>
    <mergeCell ref="J90:N90"/>
    <mergeCell ref="O90:P90"/>
    <mergeCell ref="Q90:V90"/>
    <mergeCell ref="O92:P92"/>
    <mergeCell ref="Q92:V92"/>
    <mergeCell ref="B90:F93"/>
    <mergeCell ref="W90:AK93"/>
    <mergeCell ref="C83:AK83"/>
    <mergeCell ref="C84:AK84"/>
    <mergeCell ref="B86:F87"/>
    <mergeCell ref="G86:AK87"/>
    <mergeCell ref="G91:I91"/>
    <mergeCell ref="J91:N91"/>
    <mergeCell ref="O91:P91"/>
    <mergeCell ref="Q91:V91"/>
    <mergeCell ref="G92:I92"/>
    <mergeCell ref="J92:N92"/>
    <mergeCell ref="BB81:BE81"/>
    <mergeCell ref="BF81:BG81"/>
    <mergeCell ref="BH81:BJ81"/>
    <mergeCell ref="BB79:BG79"/>
    <mergeCell ref="BH79:BJ79"/>
    <mergeCell ref="R79:U79"/>
    <mergeCell ref="W79:AB79"/>
    <mergeCell ref="AC79:AI79"/>
    <mergeCell ref="W81:AB81"/>
    <mergeCell ref="AC81:AI81"/>
    <mergeCell ref="AJ81:AK81"/>
    <mergeCell ref="BB80:BE80"/>
    <mergeCell ref="BF80:BG80"/>
    <mergeCell ref="B77:B82"/>
    <mergeCell ref="C77:F82"/>
    <mergeCell ref="G77:AB77"/>
    <mergeCell ref="AC77:AI77"/>
    <mergeCell ref="AJ77:AK77"/>
    <mergeCell ref="H78:K78"/>
    <mergeCell ref="AJ79:AK79"/>
    <mergeCell ref="H80:K80"/>
    <mergeCell ref="M80:P80"/>
    <mergeCell ref="R80:U80"/>
    <mergeCell ref="W80:AB80"/>
    <mergeCell ref="AC80:AI80"/>
    <mergeCell ref="AJ80:AK80"/>
    <mergeCell ref="M78:P78"/>
    <mergeCell ref="R78:U78"/>
    <mergeCell ref="W78:AB78"/>
    <mergeCell ref="AC78:AI78"/>
    <mergeCell ref="AJ78:AK78"/>
    <mergeCell ref="H79:K79"/>
    <mergeCell ref="M79:P79"/>
    <mergeCell ref="H81:K81"/>
    <mergeCell ref="M81:P81"/>
    <mergeCell ref="R81:U81"/>
    <mergeCell ref="Y67:AK67"/>
    <mergeCell ref="C63:AK63"/>
    <mergeCell ref="B67:B74"/>
    <mergeCell ref="C67:F67"/>
    <mergeCell ref="G67:M67"/>
    <mergeCell ref="O67:P67"/>
    <mergeCell ref="R67:S67"/>
    <mergeCell ref="T67:V67"/>
    <mergeCell ref="W67:X67"/>
    <mergeCell ref="BB69:BF69"/>
    <mergeCell ref="B57:B61"/>
    <mergeCell ref="C68:F74"/>
    <mergeCell ref="G68:S68"/>
    <mergeCell ref="T68:U68"/>
    <mergeCell ref="W68:X68"/>
    <mergeCell ref="Y68:AK68"/>
    <mergeCell ref="G69:S69"/>
    <mergeCell ref="T69:U69"/>
    <mergeCell ref="W69:X69"/>
    <mergeCell ref="Y69:AK69"/>
    <mergeCell ref="AJ60:AK60"/>
    <mergeCell ref="R61:S61"/>
    <mergeCell ref="U61:V61"/>
    <mergeCell ref="X61:Y61"/>
    <mergeCell ref="AA61:AB61"/>
    <mergeCell ref="AD61:AE61"/>
    <mergeCell ref="AG61:AH61"/>
    <mergeCell ref="AJ61:AK61"/>
    <mergeCell ref="Z58:AB59"/>
    <mergeCell ref="AC58:AE59"/>
    <mergeCell ref="AF58:AH59"/>
    <mergeCell ref="AI58:AK59"/>
    <mergeCell ref="BB59:BF59"/>
    <mergeCell ref="BG59:BI59"/>
    <mergeCell ref="AA60:AB60"/>
    <mergeCell ref="AD60:AE60"/>
    <mergeCell ref="AG60:AH60"/>
    <mergeCell ref="W57:X57"/>
    <mergeCell ref="C58:F61"/>
    <mergeCell ref="G58:P59"/>
    <mergeCell ref="Q58:S59"/>
    <mergeCell ref="T58:V59"/>
    <mergeCell ref="W58:Y59"/>
    <mergeCell ref="G60:P61"/>
    <mergeCell ref="R60:S60"/>
    <mergeCell ref="U60:V60"/>
    <mergeCell ref="X60:Y60"/>
    <mergeCell ref="C57:F57"/>
    <mergeCell ref="G57:M57"/>
    <mergeCell ref="O57:P57"/>
    <mergeCell ref="R57:S57"/>
    <mergeCell ref="T57:V57"/>
    <mergeCell ref="C54:AK54"/>
    <mergeCell ref="C55:AK55"/>
    <mergeCell ref="G50:I50"/>
    <mergeCell ref="J50:AK50"/>
    <mergeCell ref="G51:I51"/>
    <mergeCell ref="J51:AK51"/>
    <mergeCell ref="G52:I52"/>
    <mergeCell ref="J52:V52"/>
    <mergeCell ref="W52:Y52"/>
    <mergeCell ref="Z52:AK52"/>
    <mergeCell ref="N39:Q39"/>
    <mergeCell ref="I40:M40"/>
    <mergeCell ref="BB39:BF40"/>
    <mergeCell ref="BG39:BH40"/>
    <mergeCell ref="BN43:BO43"/>
    <mergeCell ref="C44:F53"/>
    <mergeCell ref="H44:K44"/>
    <mergeCell ref="M44:P44"/>
    <mergeCell ref="R44:V44"/>
    <mergeCell ref="X44:AK44"/>
    <mergeCell ref="G45:I47"/>
    <mergeCell ref="K45:L45"/>
    <mergeCell ref="N45:O45"/>
    <mergeCell ref="P45:AK45"/>
    <mergeCell ref="G43:M43"/>
    <mergeCell ref="AF43:AK43"/>
    <mergeCell ref="BB43:BF43"/>
    <mergeCell ref="BG43:BH43"/>
    <mergeCell ref="BI43:BM43"/>
    <mergeCell ref="G53:I53"/>
    <mergeCell ref="J53:V53"/>
    <mergeCell ref="W53:Y53"/>
    <mergeCell ref="Z53:AK53"/>
    <mergeCell ref="N43:U43"/>
    <mergeCell ref="BG41:BH41"/>
    <mergeCell ref="AF40:AK40"/>
    <mergeCell ref="J46:AK46"/>
    <mergeCell ref="J47:AK47"/>
    <mergeCell ref="G48:I48"/>
    <mergeCell ref="J48:AK48"/>
    <mergeCell ref="G49:I49"/>
    <mergeCell ref="J49:AK49"/>
    <mergeCell ref="N42:Q42"/>
    <mergeCell ref="N41:Q41"/>
    <mergeCell ref="N40:Q40"/>
    <mergeCell ref="BB36:BH36"/>
    <mergeCell ref="BI36:BO36"/>
    <mergeCell ref="B37:B53"/>
    <mergeCell ref="C37:F43"/>
    <mergeCell ref="AF37:AK38"/>
    <mergeCell ref="BB37:BF37"/>
    <mergeCell ref="BG37:BH37"/>
    <mergeCell ref="BI37:BM37"/>
    <mergeCell ref="BN37:BO37"/>
    <mergeCell ref="BB38:BF38"/>
    <mergeCell ref="BG38:BH38"/>
    <mergeCell ref="BI38:BM38"/>
    <mergeCell ref="BI42:BM42"/>
    <mergeCell ref="BN42:BO42"/>
    <mergeCell ref="G42:M42"/>
    <mergeCell ref="AF42:AK42"/>
    <mergeCell ref="BB42:BF42"/>
    <mergeCell ref="BN38:BO38"/>
    <mergeCell ref="BN39:BO41"/>
    <mergeCell ref="G41:M41"/>
    <mergeCell ref="AF41:AK41"/>
    <mergeCell ref="BB41:BF41"/>
    <mergeCell ref="AF39:AK39"/>
    <mergeCell ref="BI39:BM41"/>
    <mergeCell ref="B31:B32"/>
    <mergeCell ref="C31:J32"/>
    <mergeCell ref="K31:S31"/>
    <mergeCell ref="T31:AB31"/>
    <mergeCell ref="AC31:AK31"/>
    <mergeCell ref="K32:S32"/>
    <mergeCell ref="T32:AB32"/>
    <mergeCell ref="AC32:AK32"/>
    <mergeCell ref="N27:T28"/>
    <mergeCell ref="U27:Z27"/>
    <mergeCell ref="AA27:AK27"/>
    <mergeCell ref="U28:Z28"/>
    <mergeCell ref="AA28:AK28"/>
    <mergeCell ref="C29:AK29"/>
    <mergeCell ref="B24:B28"/>
    <mergeCell ref="C24:J28"/>
    <mergeCell ref="K24:Q24"/>
    <mergeCell ref="S24:AA24"/>
    <mergeCell ref="AC24:AK24"/>
    <mergeCell ref="K25:M28"/>
    <mergeCell ref="N25:T26"/>
    <mergeCell ref="U25:Z25"/>
    <mergeCell ref="AA25:AK25"/>
    <mergeCell ref="C17:AK17"/>
    <mergeCell ref="B19:B21"/>
    <mergeCell ref="C19:AK19"/>
    <mergeCell ref="K21:S21"/>
    <mergeCell ref="T21:AK21"/>
    <mergeCell ref="B4:J4"/>
    <mergeCell ref="L4:P4"/>
    <mergeCell ref="Q4:AJ4"/>
    <mergeCell ref="B8:E16"/>
    <mergeCell ref="F8:W8"/>
    <mergeCell ref="X8:AK8"/>
    <mergeCell ref="D20:J21"/>
    <mergeCell ref="C62:AK62"/>
    <mergeCell ref="BD19:BF19"/>
    <mergeCell ref="BG19:BK19"/>
    <mergeCell ref="BL19:BM19"/>
    <mergeCell ref="BN19:BS19"/>
    <mergeCell ref="BT19:CH22"/>
    <mergeCell ref="BD20:BF20"/>
    <mergeCell ref="BG20:BK20"/>
    <mergeCell ref="BL20:BM20"/>
    <mergeCell ref="BN20:BS20"/>
    <mergeCell ref="BD21:BF21"/>
    <mergeCell ref="BG21:BK21"/>
    <mergeCell ref="BL21:BM21"/>
    <mergeCell ref="BN21:BS21"/>
    <mergeCell ref="BD22:BF22"/>
    <mergeCell ref="BG22:BK22"/>
    <mergeCell ref="BL22:BM22"/>
    <mergeCell ref="BN22:BS22"/>
    <mergeCell ref="BB19:BC22"/>
    <mergeCell ref="U26:Z26"/>
    <mergeCell ref="AA26:AK26"/>
    <mergeCell ref="C22:AK22"/>
    <mergeCell ref="C33:AK33"/>
    <mergeCell ref="C34:AK34"/>
  </mergeCells>
  <phoneticPr fontId="4"/>
  <conditionalFormatting sqref="F9:AK10 R24:AK24 K32:AK32 G44:AK44 J45:AK51 J52:V53 Z52:AK53 N43 AF39:AK39 G71:AK72 F13:AK13 G74:AK74 N57:O57 Q57:R57 W57:X57 N67:O67 Q67:R67 W67:X67 AF41:AK43 F15:AK16 F14 U25:AK28 N39:N40 R39:R40">
    <cfRule type="expression" dxfId="267" priority="250">
      <formula>$F$11=$AO$11</formula>
    </cfRule>
  </conditionalFormatting>
  <conditionalFormatting sqref="R24:AK24 K32:AK32 G44:AK44 J45:AK51 J52:V53 Z52:AK53 N43 AF39:AK39 F14:AK16 F9:AK12 AF41:AK43 N67:S67 G71:AK74 U25:AK28 N39:N40 R39:R40">
    <cfRule type="expression" dxfId="266" priority="249">
      <formula>$F$13=$AO$13</formula>
    </cfRule>
  </conditionalFormatting>
  <conditionalFormatting sqref="F16:AK16 R24:AK24 K32:AK32 G44:AK44 J45:AK51 J52:V53 Z52:AK53 N43 G71:AK72 G74:AK74 F9:AK13 N57:O57 Q57:R57 W57:X57 N67:O67 Q67:R67 W67:X67 AF39:AK43 F14 U25:AK28 N39:N40 R39:R40">
    <cfRule type="expression" dxfId="265" priority="247">
      <formula>$F$15=$AO$15</formula>
    </cfRule>
  </conditionalFormatting>
  <conditionalFormatting sqref="F10:AK13 G78:AC82 AJ78:AJ82 F15:AK16 F14">
    <cfRule type="expression" dxfId="264" priority="251">
      <formula>$F$9=$AO$9</formula>
    </cfRule>
  </conditionalFormatting>
  <conditionalFormatting sqref="R24:AK24 K32:AK32 G44:AK44 J45:AK51 J52:V53 Z52:AK53 N43 G71:AK72 G74:AK74 F9:AK13 G78:AC82 AJ78:AJ82 N57:O57 Q57:R57 W57:X57 N67:O67 Q67:R67 W67:X67 AF39:AK43 F15:AK15 F14 U25:AK28 N39:N40 R39:R40">
    <cfRule type="expression" dxfId="263" priority="246">
      <formula>$F$16=$AO$16</formula>
    </cfRule>
  </conditionalFormatting>
  <conditionalFormatting sqref="Q67:R67">
    <cfRule type="expression" dxfId="262" priority="244">
      <formula>$N$67=$AO$67</formula>
    </cfRule>
  </conditionalFormatting>
  <conditionalFormatting sqref="L78:AB78">
    <cfRule type="expression" dxfId="261" priority="243">
      <formula>$G$78=$AO$78</formula>
    </cfRule>
  </conditionalFormatting>
  <conditionalFormatting sqref="L79:AB79">
    <cfRule type="expression" dxfId="260" priority="242">
      <formula>$G$79=$AO$79</formula>
    </cfRule>
  </conditionalFormatting>
  <conditionalFormatting sqref="L80:AB80">
    <cfRule type="expression" dxfId="259" priority="241">
      <formula>$G$80=$AO$80</formula>
    </cfRule>
  </conditionalFormatting>
  <conditionalFormatting sqref="L81:AB81">
    <cfRule type="expression" dxfId="258" priority="240">
      <formula>$G$81=$AO$81</formula>
    </cfRule>
  </conditionalFormatting>
  <conditionalFormatting sqref="L82:AB82">
    <cfRule type="expression" dxfId="257" priority="239">
      <formula>$G$82=$AO$82</formula>
    </cfRule>
  </conditionalFormatting>
  <conditionalFormatting sqref="G78:K78 Q78:AB78">
    <cfRule type="expression" dxfId="256" priority="238">
      <formula>$L$78=$AQ$78</formula>
    </cfRule>
  </conditionalFormatting>
  <conditionalFormatting sqref="G79:K79 Q79:AB79">
    <cfRule type="expression" dxfId="255" priority="237">
      <formula>$L$79=$AQ$79</formula>
    </cfRule>
  </conditionalFormatting>
  <conditionalFormatting sqref="G80:K80 Q80:AB80">
    <cfRule type="expression" dxfId="254" priority="236">
      <formula>$L$80=$AQ$80</formula>
    </cfRule>
  </conditionalFormatting>
  <conditionalFormatting sqref="G81:K81 Q81:AB81">
    <cfRule type="expression" dxfId="253" priority="235">
      <formula>$L$81=$AQ$81</formula>
    </cfRule>
  </conditionalFormatting>
  <conditionalFormatting sqref="G82:K82 Q82:AB82">
    <cfRule type="expression" dxfId="252" priority="234">
      <formula>$L$82=$AQ$82</formula>
    </cfRule>
  </conditionalFormatting>
  <conditionalFormatting sqref="G78:P78 V78:AB78">
    <cfRule type="expression" dxfId="251" priority="233">
      <formula>$Q$78=$AS$78</formula>
    </cfRule>
  </conditionalFormatting>
  <conditionalFormatting sqref="G79:P79 V79:AB79">
    <cfRule type="expression" dxfId="250" priority="232">
      <formula>$Q$79=$AS$79</formula>
    </cfRule>
  </conditionalFormatting>
  <conditionalFormatting sqref="G80:P80 V80:AB80">
    <cfRule type="expression" dxfId="249" priority="231">
      <formula>$Q$80=$AS$80</formula>
    </cfRule>
  </conditionalFormatting>
  <conditionalFormatting sqref="G81:P81 V81:AB81">
    <cfRule type="expression" dxfId="248" priority="230">
      <formula>$Q$81=$AS$81</formula>
    </cfRule>
  </conditionalFormatting>
  <conditionalFormatting sqref="G82:P82 V82:AB82">
    <cfRule type="expression" dxfId="247" priority="229">
      <formula>$Q$82=$AS$82</formula>
    </cfRule>
  </conditionalFormatting>
  <conditionalFormatting sqref="G78:U78">
    <cfRule type="expression" dxfId="246" priority="228">
      <formula>$V$78=$AU$78</formula>
    </cfRule>
  </conditionalFormatting>
  <conditionalFormatting sqref="G79:U79">
    <cfRule type="expression" dxfId="245" priority="227">
      <formula>$V$79=$AU$79</formula>
    </cfRule>
  </conditionalFormatting>
  <conditionalFormatting sqref="G80:U80">
    <cfRule type="expression" dxfId="244" priority="226">
      <formula>$V$80=$AU$80</formula>
    </cfRule>
  </conditionalFormatting>
  <conditionalFormatting sqref="G81:U81">
    <cfRule type="expression" dxfId="243" priority="225">
      <formula>$V$81=$AU$81</formula>
    </cfRule>
  </conditionalFormatting>
  <conditionalFormatting sqref="G82:U82">
    <cfRule type="expression" dxfId="242" priority="224">
      <formula>$V$82=$AU$82</formula>
    </cfRule>
  </conditionalFormatting>
  <conditionalFormatting sqref="L44:AK44 J45:AK51 J52:V53 Z52:AK53">
    <cfRule type="expression" dxfId="241" priority="223">
      <formula>$G$44=$AO$44</formula>
    </cfRule>
  </conditionalFormatting>
  <conditionalFormatting sqref="G44:K44 Q44:AK44 J45:AK51 J52:V53 Z52:AK53">
    <cfRule type="expression" dxfId="240" priority="222">
      <formula>$L$44=$AQ$44</formula>
    </cfRule>
  </conditionalFormatting>
  <conditionalFormatting sqref="G44:P44 W44:AK44 J45:AK51 J52:V53 Z52:AK53">
    <cfRule type="expression" dxfId="239" priority="221">
      <formula>$Q$44=$AS$44</formula>
    </cfRule>
  </conditionalFormatting>
  <conditionalFormatting sqref="G44:V44">
    <cfRule type="expression" dxfId="238" priority="220">
      <formula>$W$44=$AU$44</formula>
    </cfRule>
  </conditionalFormatting>
  <conditionalFormatting sqref="F9:AK9 F16:AK16">
    <cfRule type="expression" dxfId="237" priority="245">
      <formula>#REF!=#REF!</formula>
    </cfRule>
  </conditionalFormatting>
  <conditionalFormatting sqref="L94:AK94">
    <cfRule type="cellIs" dxfId="236" priority="219" operator="equal">
      <formula>""</formula>
    </cfRule>
  </conditionalFormatting>
  <conditionalFormatting sqref="L98:AK98">
    <cfRule type="cellIs" dxfId="235" priority="218" operator="equal">
      <formula>""</formula>
    </cfRule>
  </conditionalFormatting>
  <conditionalFormatting sqref="L99:AK99">
    <cfRule type="cellIs" dxfId="234" priority="217" operator="equal">
      <formula>""</formula>
    </cfRule>
  </conditionalFormatting>
  <conditionalFormatting sqref="N41:N42 R41:R42">
    <cfRule type="expression" dxfId="233" priority="216">
      <formula>$F$11=$AO$11</formula>
    </cfRule>
  </conditionalFormatting>
  <conditionalFormatting sqref="N41:N42 R41:R42">
    <cfRule type="expression" dxfId="232" priority="215">
      <formula>$F$13=$AO$13</formula>
    </cfRule>
  </conditionalFormatting>
  <conditionalFormatting sqref="N41:N42 R41:R42">
    <cfRule type="expression" dxfId="231" priority="214">
      <formula>$F$15=$AO$15</formula>
    </cfRule>
  </conditionalFormatting>
  <conditionalFormatting sqref="N41:N42 R41:R42">
    <cfRule type="expression" dxfId="230" priority="213">
      <formula>$F$16=$AO$16</formula>
    </cfRule>
  </conditionalFormatting>
  <conditionalFormatting sqref="N42 R42">
    <cfRule type="expression" dxfId="229" priority="212">
      <formula>$F$11=$AO$11</formula>
    </cfRule>
  </conditionalFormatting>
  <conditionalFormatting sqref="N42 R42">
    <cfRule type="expression" dxfId="228" priority="211">
      <formula>$F$13=$AO$13</formula>
    </cfRule>
  </conditionalFormatting>
  <conditionalFormatting sqref="N42 R42">
    <cfRule type="expression" dxfId="227" priority="210">
      <formula>$F$15=$AO$15</formula>
    </cfRule>
  </conditionalFormatting>
  <conditionalFormatting sqref="N42 R42">
    <cfRule type="expression" dxfId="226" priority="173">
      <formula>$F$16=$AO$16</formula>
    </cfRule>
  </conditionalFormatting>
  <conditionalFormatting sqref="W39">
    <cfRule type="expression" dxfId="225" priority="172">
      <formula>$F$11=$AO$11</formula>
    </cfRule>
  </conditionalFormatting>
  <conditionalFormatting sqref="W39">
    <cfRule type="expression" dxfId="224" priority="171">
      <formula>$F$13=$AO$13</formula>
    </cfRule>
  </conditionalFormatting>
  <conditionalFormatting sqref="W39">
    <cfRule type="expression" dxfId="223" priority="170">
      <formula>$F$15=$AO$15</formula>
    </cfRule>
  </conditionalFormatting>
  <conditionalFormatting sqref="W39">
    <cfRule type="expression" dxfId="222" priority="169">
      <formula>$F$16=$AO$16</formula>
    </cfRule>
  </conditionalFormatting>
  <conditionalFormatting sqref="W41">
    <cfRule type="expression" dxfId="221" priority="168">
      <formula>$F$11=$AO$11</formula>
    </cfRule>
  </conditionalFormatting>
  <conditionalFormatting sqref="W41">
    <cfRule type="expression" dxfId="220" priority="167">
      <formula>$F$13=$AO$13</formula>
    </cfRule>
  </conditionalFormatting>
  <conditionalFormatting sqref="W41">
    <cfRule type="expression" dxfId="219" priority="166">
      <formula>$F$15=$AO$15</formula>
    </cfRule>
  </conditionalFormatting>
  <conditionalFormatting sqref="W41">
    <cfRule type="expression" dxfId="218" priority="165">
      <formula>$F$16=$AO$16</formula>
    </cfRule>
  </conditionalFormatting>
  <conditionalFormatting sqref="W42">
    <cfRule type="expression" dxfId="217" priority="164">
      <formula>$F$11=$AO$11</formula>
    </cfRule>
  </conditionalFormatting>
  <conditionalFormatting sqref="W42">
    <cfRule type="expression" dxfId="216" priority="163">
      <formula>$F$13=$AO$13</formula>
    </cfRule>
  </conditionalFormatting>
  <conditionalFormatting sqref="W42">
    <cfRule type="expression" dxfId="215" priority="162">
      <formula>$F$15=$AO$15</formula>
    </cfRule>
  </conditionalFormatting>
  <conditionalFormatting sqref="W42">
    <cfRule type="expression" dxfId="214" priority="157">
      <formula>$F$16=$AO$16</formula>
    </cfRule>
  </conditionalFormatting>
  <conditionalFormatting sqref="Z39">
    <cfRule type="expression" dxfId="213" priority="156">
      <formula>$F$11=$AO$11</formula>
    </cfRule>
  </conditionalFormatting>
  <conditionalFormatting sqref="Z39">
    <cfRule type="expression" dxfId="212" priority="155">
      <formula>$F$13=$AO$13</formula>
    </cfRule>
  </conditionalFormatting>
  <conditionalFormatting sqref="Z39">
    <cfRule type="expression" dxfId="211" priority="154">
      <formula>$F$15=$AO$15</formula>
    </cfRule>
  </conditionalFormatting>
  <conditionalFormatting sqref="Z39">
    <cfRule type="expression" dxfId="210" priority="153">
      <formula>$F$16=$AO$16</formula>
    </cfRule>
  </conditionalFormatting>
  <conditionalFormatting sqref="Z41">
    <cfRule type="expression" dxfId="209" priority="152">
      <formula>$F$11=$AO$11</formula>
    </cfRule>
  </conditionalFormatting>
  <conditionalFormatting sqref="Z41">
    <cfRule type="expression" dxfId="208" priority="151">
      <formula>$F$13=$AO$13</formula>
    </cfRule>
  </conditionalFormatting>
  <conditionalFormatting sqref="Z41">
    <cfRule type="expression" dxfId="207" priority="150">
      <formula>$F$15=$AO$15</formula>
    </cfRule>
  </conditionalFormatting>
  <conditionalFormatting sqref="Z41">
    <cfRule type="expression" dxfId="206" priority="149">
      <formula>$F$16=$AO$16</formula>
    </cfRule>
  </conditionalFormatting>
  <conditionalFormatting sqref="Z42">
    <cfRule type="expression" dxfId="205" priority="148">
      <formula>$F$11=$AO$11</formula>
    </cfRule>
  </conditionalFormatting>
  <conditionalFormatting sqref="Z42">
    <cfRule type="expression" dxfId="204" priority="147">
      <formula>$F$13=$AO$13</formula>
    </cfRule>
  </conditionalFormatting>
  <conditionalFormatting sqref="Z42">
    <cfRule type="expression" dxfId="203" priority="146">
      <formula>$F$15=$AO$15</formula>
    </cfRule>
  </conditionalFormatting>
  <conditionalFormatting sqref="Z42">
    <cfRule type="expression" dxfId="202" priority="141">
      <formula>$F$16=$AO$16</formula>
    </cfRule>
  </conditionalFormatting>
  <conditionalFormatting sqref="AC39">
    <cfRule type="expression" dxfId="201" priority="140">
      <formula>$F$11=$AO$11</formula>
    </cfRule>
  </conditionalFormatting>
  <conditionalFormatting sqref="AC39">
    <cfRule type="expression" dxfId="200" priority="139">
      <formula>$F$13=$AO$13</formula>
    </cfRule>
  </conditionalFormatting>
  <conditionalFormatting sqref="AC39">
    <cfRule type="expression" dxfId="199" priority="138">
      <formula>$F$15=$AO$15</formula>
    </cfRule>
  </conditionalFormatting>
  <conditionalFormatting sqref="AC39">
    <cfRule type="expression" dxfId="198" priority="137">
      <formula>$F$16=$AO$16</formula>
    </cfRule>
  </conditionalFormatting>
  <conditionalFormatting sqref="AC41">
    <cfRule type="expression" dxfId="197" priority="136">
      <formula>$F$11=$AO$11</formula>
    </cfRule>
  </conditionalFormatting>
  <conditionalFormatting sqref="AC41">
    <cfRule type="expression" dxfId="196" priority="135">
      <formula>$F$13=$AO$13</formula>
    </cfRule>
  </conditionalFormatting>
  <conditionalFormatting sqref="AC41">
    <cfRule type="expression" dxfId="195" priority="134">
      <formula>$F$15=$AO$15</formula>
    </cfRule>
  </conditionalFormatting>
  <conditionalFormatting sqref="AC41">
    <cfRule type="expression" dxfId="194" priority="133">
      <formula>$F$16=$AO$16</formula>
    </cfRule>
  </conditionalFormatting>
  <conditionalFormatting sqref="AC42">
    <cfRule type="expression" dxfId="193" priority="132">
      <formula>$F$11=$AO$11</formula>
    </cfRule>
  </conditionalFormatting>
  <conditionalFormatting sqref="AC42">
    <cfRule type="expression" dxfId="192" priority="131">
      <formula>$F$13=$AO$13</formula>
    </cfRule>
  </conditionalFormatting>
  <conditionalFormatting sqref="AC42">
    <cfRule type="expression" dxfId="191" priority="130">
      <formula>$F$15=$AO$15</formula>
    </cfRule>
  </conditionalFormatting>
  <conditionalFormatting sqref="AC42">
    <cfRule type="expression" dxfId="190" priority="125">
      <formula>$F$16=$AO$16</formula>
    </cfRule>
  </conditionalFormatting>
  <conditionalFormatting sqref="U25:AK28">
    <cfRule type="expression" dxfId="189" priority="124">
      <formula>$R$24=$AO$24</formula>
    </cfRule>
  </conditionalFormatting>
  <conditionalFormatting sqref="G44:AK44">
    <cfRule type="expression" dxfId="188" priority="123">
      <formula>#REF!=#REF!</formula>
    </cfRule>
  </conditionalFormatting>
  <conditionalFormatting sqref="Q61:S61">
    <cfRule type="expression" dxfId="187" priority="122">
      <formula>$Q$60=$AO$60</formula>
    </cfRule>
  </conditionalFormatting>
  <conditionalFormatting sqref="Q60:S60">
    <cfRule type="expression" dxfId="186" priority="121">
      <formula>$Q$61=$AO$61</formula>
    </cfRule>
  </conditionalFormatting>
  <conditionalFormatting sqref="T61:V61">
    <cfRule type="expression" dxfId="185" priority="120">
      <formula>$T$60=$AQ$60</formula>
    </cfRule>
  </conditionalFormatting>
  <conditionalFormatting sqref="T60:V60">
    <cfRule type="expression" dxfId="184" priority="119">
      <formula>$T$61=$AQ$61</formula>
    </cfRule>
  </conditionalFormatting>
  <conditionalFormatting sqref="W61:Y61">
    <cfRule type="expression" dxfId="183" priority="118">
      <formula>$W$60=$AS$60</formula>
    </cfRule>
  </conditionalFormatting>
  <conditionalFormatting sqref="W60:Y60">
    <cfRule type="expression" dxfId="182" priority="117">
      <formula>$W$61=$AS$61</formula>
    </cfRule>
  </conditionalFormatting>
  <conditionalFormatting sqref="Z61:AB61">
    <cfRule type="expression" dxfId="181" priority="116">
      <formula>$Z$60=$AU$60</formula>
    </cfRule>
  </conditionalFormatting>
  <conditionalFormatting sqref="Z60:AB60">
    <cfRule type="expression" dxfId="180" priority="115">
      <formula>$Z$61=$AU$61</formula>
    </cfRule>
  </conditionalFormatting>
  <conditionalFormatting sqref="AC61:AE61">
    <cfRule type="expression" dxfId="179" priority="114">
      <formula>$AC$60=$AW$60</formula>
    </cfRule>
  </conditionalFormatting>
  <conditionalFormatting sqref="AC60:AE60">
    <cfRule type="expression" dxfId="178" priority="113">
      <formula>$AC$61=$AW$61</formula>
    </cfRule>
  </conditionalFormatting>
  <conditionalFormatting sqref="AF61:AH61">
    <cfRule type="expression" dxfId="177" priority="112">
      <formula>$AF$60=$AY$60</formula>
    </cfRule>
  </conditionalFormatting>
  <conditionalFormatting sqref="AF60:AH60">
    <cfRule type="expression" dxfId="176" priority="111">
      <formula>$AF$61=$AY$61</formula>
    </cfRule>
  </conditionalFormatting>
  <conditionalFormatting sqref="AI61:AK61">
    <cfRule type="expression" dxfId="175" priority="110">
      <formula>$AI$60=$BA$60</formula>
    </cfRule>
  </conditionalFormatting>
  <conditionalFormatting sqref="AI60:AK60">
    <cfRule type="expression" dxfId="174" priority="109">
      <formula>$AI$61=$BA$61</formula>
    </cfRule>
  </conditionalFormatting>
  <conditionalFormatting sqref="G73:AK73">
    <cfRule type="expression" dxfId="173" priority="108">
      <formula>$F$11=$AO$11</formula>
    </cfRule>
  </conditionalFormatting>
  <conditionalFormatting sqref="G73:AK73">
    <cfRule type="expression" dxfId="172" priority="107">
      <formula>$F$15=$AO$15</formula>
    </cfRule>
  </conditionalFormatting>
  <conditionalFormatting sqref="G73:AK73">
    <cfRule type="expression" dxfId="171" priority="106">
      <formula>$F$16=$AO$16</formula>
    </cfRule>
  </conditionalFormatting>
  <conditionalFormatting sqref="Q57:R57">
    <cfRule type="expression" dxfId="170" priority="105">
      <formula>$N$57=$AO$57</formula>
    </cfRule>
  </conditionalFormatting>
  <conditionalFormatting sqref="T32:AK32 U25:AK28">
    <cfRule type="expression" dxfId="169" priority="104">
      <formula>$F$10=$AO$10</formula>
    </cfRule>
  </conditionalFormatting>
  <conditionalFormatting sqref="F12:AK12">
    <cfRule type="expression" dxfId="168" priority="103">
      <formula>$F$11=$AO$11</formula>
    </cfRule>
  </conditionalFormatting>
  <conditionalFormatting sqref="F9:AK11 F13:AK13 R24:AK24 K32:AK32 G44:AK44 J45:AK51 J52:V53 Z52:AK53 G60:AK61 G71:AK74 N57:O57 Q57:R57 W57:X57 N67:O67 Q67:R67 V39:AE39 V41:AE43 F15:AK16 F14 U25:AK28 N39:N43 R39:R42">
    <cfRule type="expression" dxfId="167" priority="102">
      <formula>$F$12=$AO$12</formula>
    </cfRule>
  </conditionalFormatting>
  <conditionalFormatting sqref="R24:AK24 F11:AK13 F9:AK9 F15:AK16 F14">
    <cfRule type="expression" dxfId="166" priority="101">
      <formula>$F$10=$AO$10</formula>
    </cfRule>
  </conditionalFormatting>
  <conditionalFormatting sqref="G78:AC82 AJ78:AJ82">
    <cfRule type="expression" dxfId="165" priority="98">
      <formula>$F$13=$AO$13</formula>
    </cfRule>
  </conditionalFormatting>
  <conditionalFormatting sqref="N67:P67 W67 G71:AK74">
    <cfRule type="expression" dxfId="164" priority="252">
      <formula>$Q$67=$AQ$67</formula>
    </cfRule>
  </conditionalFormatting>
  <conditionalFormatting sqref="G60:AK61">
    <cfRule type="expression" dxfId="163" priority="254">
      <formula>$F$16=$AO$16</formula>
    </cfRule>
    <cfRule type="expression" dxfId="162" priority="255">
      <formula>$F$15=$AO$15</formula>
    </cfRule>
    <cfRule type="expression" dxfId="161" priority="256">
      <formula>$F$11=$AO$11</formula>
    </cfRule>
  </conditionalFormatting>
  <conditionalFormatting sqref="N57:P57 W57:X57 G60:AK61">
    <cfRule type="expression" dxfId="160" priority="257">
      <formula>NOT($AO$57="■")</formula>
    </cfRule>
  </conditionalFormatting>
  <conditionalFormatting sqref="N40 AF40:AK40 R40">
    <cfRule type="expression" dxfId="159" priority="97">
      <formula>$F$11=$AO$11</formula>
    </cfRule>
  </conditionalFormatting>
  <conditionalFormatting sqref="N40 AF40:AK40 R40">
    <cfRule type="expression" dxfId="158" priority="96">
      <formula>$F$13=$AO$13</formula>
    </cfRule>
  </conditionalFormatting>
  <conditionalFormatting sqref="N40 R40">
    <cfRule type="expression" dxfId="157" priority="95">
      <formula>$F$15=$AO$15</formula>
    </cfRule>
  </conditionalFormatting>
  <conditionalFormatting sqref="N40 R40">
    <cfRule type="expression" dxfId="156" priority="86">
      <formula>$F$16=$AO$16</formula>
    </cfRule>
  </conditionalFormatting>
  <conditionalFormatting sqref="W40">
    <cfRule type="expression" dxfId="155" priority="85">
      <formula>$F$11=$AO$11</formula>
    </cfRule>
  </conditionalFormatting>
  <conditionalFormatting sqref="W40">
    <cfRule type="expression" dxfId="154" priority="84">
      <formula>$F$13=$AO$13</formula>
    </cfRule>
  </conditionalFormatting>
  <conditionalFormatting sqref="W40">
    <cfRule type="expression" dxfId="153" priority="83">
      <formula>$F$15=$AO$15</formula>
    </cfRule>
  </conditionalFormatting>
  <conditionalFormatting sqref="W40">
    <cfRule type="expression" dxfId="152" priority="82">
      <formula>$F$16=$AO$16</formula>
    </cfRule>
  </conditionalFormatting>
  <conditionalFormatting sqref="Z40">
    <cfRule type="expression" dxfId="151" priority="81">
      <formula>$F$11=$AO$11</formula>
    </cfRule>
  </conditionalFormatting>
  <conditionalFormatting sqref="Z40">
    <cfRule type="expression" dxfId="150" priority="80">
      <formula>$F$13=$AO$13</formula>
    </cfRule>
  </conditionalFormatting>
  <conditionalFormatting sqref="Z40">
    <cfRule type="expression" dxfId="149" priority="79">
      <formula>$F$15=$AO$15</formula>
    </cfRule>
  </conditionalFormatting>
  <conditionalFormatting sqref="Z40">
    <cfRule type="expression" dxfId="148" priority="78">
      <formula>$F$16=$AO$16</formula>
    </cfRule>
  </conditionalFormatting>
  <conditionalFormatting sqref="AC40">
    <cfRule type="expression" dxfId="147" priority="77">
      <formula>$F$11=$AO$11</formula>
    </cfRule>
  </conditionalFormatting>
  <conditionalFormatting sqref="AC40">
    <cfRule type="expression" dxfId="146" priority="76">
      <formula>$F$13=$AO$13</formula>
    </cfRule>
  </conditionalFormatting>
  <conditionalFormatting sqref="AC40">
    <cfRule type="expression" dxfId="145" priority="75">
      <formula>$F$15=$AO$15</formula>
    </cfRule>
  </conditionalFormatting>
  <conditionalFormatting sqref="AC40">
    <cfRule type="expression" dxfId="144" priority="74">
      <formula>$F$16=$AO$16</formula>
    </cfRule>
  </conditionalFormatting>
  <conditionalFormatting sqref="N40 V40:AE40 R40">
    <cfRule type="expression" dxfId="143" priority="65">
      <formula>$F$12=$AO$12</formula>
    </cfRule>
  </conditionalFormatting>
  <conditionalFormatting sqref="R39">
    <cfRule type="expression" dxfId="142" priority="64">
      <formula>$F$11=$AO$11</formula>
    </cfRule>
  </conditionalFormatting>
  <conditionalFormatting sqref="R39">
    <cfRule type="expression" dxfId="141" priority="63">
      <formula>$F$13=$AO$13</formula>
    </cfRule>
  </conditionalFormatting>
  <conditionalFormatting sqref="R39">
    <cfRule type="expression" dxfId="140" priority="62">
      <formula>$F$15=$AO$15</formula>
    </cfRule>
  </conditionalFormatting>
  <conditionalFormatting sqref="R39">
    <cfRule type="expression" dxfId="139" priority="61">
      <formula>$F$16=$AO$16</formula>
    </cfRule>
  </conditionalFormatting>
  <conditionalFormatting sqref="R41:R42 R39">
    <cfRule type="expression" dxfId="138" priority="60">
      <formula>$F$12=$AO$12</formula>
    </cfRule>
  </conditionalFormatting>
  <conditionalFormatting sqref="R40">
    <cfRule type="expression" dxfId="137" priority="59">
      <formula>$F$11=$AO$11</formula>
    </cfRule>
  </conditionalFormatting>
  <conditionalFormatting sqref="R40">
    <cfRule type="expression" dxfId="136" priority="58">
      <formula>$F$13=$AO$13</formula>
    </cfRule>
  </conditionalFormatting>
  <conditionalFormatting sqref="R40">
    <cfRule type="expression" dxfId="135" priority="57">
      <formula>$F$15=$AO$15</formula>
    </cfRule>
  </conditionalFormatting>
  <conditionalFormatting sqref="R40">
    <cfRule type="expression" dxfId="134" priority="56">
      <formula>$F$16=$AO$16</formula>
    </cfRule>
  </conditionalFormatting>
  <conditionalFormatting sqref="R40">
    <cfRule type="expression" dxfId="133" priority="55">
      <formula>$F$12=$AO$12</formula>
    </cfRule>
  </conditionalFormatting>
  <conditionalFormatting sqref="R41">
    <cfRule type="expression" dxfId="132" priority="54">
      <formula>$F$11=$AO$11</formula>
    </cfRule>
  </conditionalFormatting>
  <conditionalFormatting sqref="R41">
    <cfRule type="expression" dxfId="131" priority="53">
      <formula>$F$13=$AO$13</formula>
    </cfRule>
  </conditionalFormatting>
  <conditionalFormatting sqref="R41">
    <cfRule type="expression" dxfId="130" priority="52">
      <formula>$F$15=$AO$15</formula>
    </cfRule>
  </conditionalFormatting>
  <conditionalFormatting sqref="R41">
    <cfRule type="expression" dxfId="129" priority="51">
      <formula>$F$16=$AO$16</formula>
    </cfRule>
  </conditionalFormatting>
  <conditionalFormatting sqref="R42">
    <cfRule type="expression" dxfId="128" priority="50">
      <formula>$F$11=$AO$11</formula>
    </cfRule>
  </conditionalFormatting>
  <conditionalFormatting sqref="R42">
    <cfRule type="expression" dxfId="127" priority="49">
      <formula>$F$13=$AO$13</formula>
    </cfRule>
  </conditionalFormatting>
  <conditionalFormatting sqref="R42">
    <cfRule type="expression" dxfId="126" priority="48">
      <formula>$F$15=$AO$15</formula>
    </cfRule>
  </conditionalFormatting>
  <conditionalFormatting sqref="R42">
    <cfRule type="expression" dxfId="125" priority="47">
      <formula>$F$16=$AO$16</formula>
    </cfRule>
  </conditionalFormatting>
  <conditionalFormatting sqref="V39">
    <cfRule type="expression" dxfId="124" priority="46">
      <formula>$F$11=$AO$11</formula>
    </cfRule>
  </conditionalFormatting>
  <conditionalFormatting sqref="V39">
    <cfRule type="expression" dxfId="123" priority="45">
      <formula>$F$13=$AO$13</formula>
    </cfRule>
  </conditionalFormatting>
  <conditionalFormatting sqref="V39">
    <cfRule type="expression" dxfId="122" priority="44">
      <formula>$F$15=$AO$15</formula>
    </cfRule>
  </conditionalFormatting>
  <conditionalFormatting sqref="V39">
    <cfRule type="expression" dxfId="121" priority="43">
      <formula>$F$16=$AO$16</formula>
    </cfRule>
  </conditionalFormatting>
  <conditionalFormatting sqref="V41">
    <cfRule type="expression" dxfId="120" priority="42">
      <formula>$F$11=$AO$11</formula>
    </cfRule>
  </conditionalFormatting>
  <conditionalFormatting sqref="V41">
    <cfRule type="expression" dxfId="119" priority="41">
      <formula>$F$13=$AO$13</formula>
    </cfRule>
  </conditionalFormatting>
  <conditionalFormatting sqref="V41">
    <cfRule type="expression" dxfId="118" priority="40">
      <formula>$F$15=$AO$15</formula>
    </cfRule>
  </conditionalFormatting>
  <conditionalFormatting sqref="V41">
    <cfRule type="expression" dxfId="117" priority="39">
      <formula>$F$16=$AO$16</formula>
    </cfRule>
  </conditionalFormatting>
  <conditionalFormatting sqref="V42">
    <cfRule type="expression" dxfId="116" priority="38">
      <formula>$F$11=$AO$11</formula>
    </cfRule>
  </conditionalFormatting>
  <conditionalFormatting sqref="V42">
    <cfRule type="expression" dxfId="115" priority="37">
      <formula>$F$13=$AO$13</formula>
    </cfRule>
  </conditionalFormatting>
  <conditionalFormatting sqref="V42">
    <cfRule type="expression" dxfId="114" priority="36">
      <formula>$F$15=$AO$15</formula>
    </cfRule>
  </conditionalFormatting>
  <conditionalFormatting sqref="V42">
    <cfRule type="expression" dxfId="113" priority="35">
      <formula>$F$16=$AO$16</formula>
    </cfRule>
  </conditionalFormatting>
  <conditionalFormatting sqref="V40">
    <cfRule type="expression" dxfId="112" priority="34">
      <formula>$F$11=$AO$11</formula>
    </cfRule>
  </conditionalFormatting>
  <conditionalFormatting sqref="V40">
    <cfRule type="expression" dxfId="111" priority="33">
      <formula>$F$13=$AO$13</formula>
    </cfRule>
  </conditionalFormatting>
  <conditionalFormatting sqref="V40">
    <cfRule type="expression" dxfId="110" priority="32">
      <formula>$F$15=$AO$15</formula>
    </cfRule>
  </conditionalFormatting>
  <conditionalFormatting sqref="V40">
    <cfRule type="expression" dxfId="109" priority="31">
      <formula>$F$16=$AO$16</formula>
    </cfRule>
  </conditionalFormatting>
  <conditionalFormatting sqref="G14:AK14">
    <cfRule type="expression" dxfId="108" priority="29">
      <formula>$F$11=$AO$11</formula>
    </cfRule>
  </conditionalFormatting>
  <conditionalFormatting sqref="G14:AK14">
    <cfRule type="expression" dxfId="107" priority="28">
      <formula>$F$15=$AO$15</formula>
    </cfRule>
  </conditionalFormatting>
  <conditionalFormatting sqref="G14:AK14">
    <cfRule type="expression" dxfId="106" priority="30">
      <formula>$F$9=$AO$9</formula>
    </cfRule>
  </conditionalFormatting>
  <conditionalFormatting sqref="G14:AK14">
    <cfRule type="expression" dxfId="105" priority="27">
      <formula>$F$16=$AO$16</formula>
    </cfRule>
  </conditionalFormatting>
  <conditionalFormatting sqref="G14:AK14">
    <cfRule type="expression" dxfId="104" priority="26">
      <formula>$F$12=$AO$12</formula>
    </cfRule>
  </conditionalFormatting>
  <conditionalFormatting sqref="G14:AK14">
    <cfRule type="expression" dxfId="103" priority="25">
      <formula>$F$10=$AO$10</formula>
    </cfRule>
  </conditionalFormatting>
  <conditionalFormatting sqref="F9:AK13 F15:AK16 R24:AK24 K32:AK32 G44:AK44 J45:AK51 J52:V53 Z52:AK53 N57:S57 W57 G60:AK61 G78:AK82 U25:AK28 N39:U43">
    <cfRule type="expression" dxfId="102" priority="248">
      <formula>$F$14=$AO$14</formula>
    </cfRule>
  </conditionalFormatting>
  <conditionalFormatting sqref="N40 R40">
    <cfRule type="expression" dxfId="101" priority="24">
      <formula>$F$11=$AO$11</formula>
    </cfRule>
  </conditionalFormatting>
  <conditionalFormatting sqref="N40 R40">
    <cfRule type="expression" dxfId="100" priority="23">
      <formula>$F$13=$AO$13</formula>
    </cfRule>
  </conditionalFormatting>
  <conditionalFormatting sqref="N40 R40">
    <cfRule type="expression" dxfId="99" priority="22">
      <formula>$F$15=$AO$15</formula>
    </cfRule>
  </conditionalFormatting>
  <conditionalFormatting sqref="N40 R40">
    <cfRule type="expression" dxfId="98" priority="21">
      <formula>$F$16=$AO$16</formula>
    </cfRule>
  </conditionalFormatting>
  <conditionalFormatting sqref="N40 R40">
    <cfRule type="expression" dxfId="97" priority="20">
      <formula>$F$12=$AO$12</formula>
    </cfRule>
  </conditionalFormatting>
  <conditionalFormatting sqref="N41:N42 R41:R42">
    <cfRule type="expression" dxfId="96" priority="19">
      <formula>$F$11=$AO$11</formula>
    </cfRule>
  </conditionalFormatting>
  <conditionalFormatting sqref="N41:N42 R41:R42">
    <cfRule type="expression" dxfId="95" priority="18">
      <formula>$F$13=$AO$13</formula>
    </cfRule>
  </conditionalFormatting>
  <conditionalFormatting sqref="N41:N42 R41:R42">
    <cfRule type="expression" dxfId="94" priority="17">
      <formula>$F$15=$AO$15</formula>
    </cfRule>
  </conditionalFormatting>
  <conditionalFormatting sqref="N41:N42 R41:R42">
    <cfRule type="expression" dxfId="93" priority="16">
      <formula>$F$16=$AO$16</formula>
    </cfRule>
  </conditionalFormatting>
  <conditionalFormatting sqref="R39">
    <cfRule type="expression" dxfId="92" priority="15">
      <formula>$F$11=$AO$11</formula>
    </cfRule>
  </conditionalFormatting>
  <conditionalFormatting sqref="R39">
    <cfRule type="expression" dxfId="91" priority="14">
      <formula>$F$13=$AO$13</formula>
    </cfRule>
  </conditionalFormatting>
  <conditionalFormatting sqref="R39">
    <cfRule type="expression" dxfId="90" priority="13">
      <formula>$F$15=$AO$15</formula>
    </cfRule>
  </conditionalFormatting>
  <conditionalFormatting sqref="R39">
    <cfRule type="expression" dxfId="89" priority="12">
      <formula>$F$16=$AO$16</formula>
    </cfRule>
  </conditionalFormatting>
  <conditionalFormatting sqref="R39">
    <cfRule type="expression" dxfId="88" priority="11">
      <formula>$F$12=$AO$12</formula>
    </cfRule>
  </conditionalFormatting>
  <conditionalFormatting sqref="R40">
    <cfRule type="expression" dxfId="87" priority="10">
      <formula>$F$11=$AO$11</formula>
    </cfRule>
  </conditionalFormatting>
  <conditionalFormatting sqref="R40">
    <cfRule type="expression" dxfId="86" priority="9">
      <formula>$F$13=$AO$13</formula>
    </cfRule>
  </conditionalFormatting>
  <conditionalFormatting sqref="R40">
    <cfRule type="expression" dxfId="85" priority="8">
      <formula>$F$15=$AO$15</formula>
    </cfRule>
  </conditionalFormatting>
  <conditionalFormatting sqref="R40">
    <cfRule type="expression" dxfId="84" priority="7">
      <formula>$F$16=$AO$16</formula>
    </cfRule>
  </conditionalFormatting>
  <conditionalFormatting sqref="R40">
    <cfRule type="expression" dxfId="83" priority="6">
      <formula>$F$12=$AO$12</formula>
    </cfRule>
  </conditionalFormatting>
  <conditionalFormatting sqref="R41">
    <cfRule type="expression" dxfId="82" priority="5">
      <formula>$F$11=$AO$11</formula>
    </cfRule>
  </conditionalFormatting>
  <conditionalFormatting sqref="R41">
    <cfRule type="expression" dxfId="81" priority="4">
      <formula>$F$13=$AO$13</formula>
    </cfRule>
  </conditionalFormatting>
  <conditionalFormatting sqref="R41">
    <cfRule type="expression" dxfId="80" priority="3">
      <formula>$F$15=$AO$15</formula>
    </cfRule>
  </conditionalFormatting>
  <conditionalFormatting sqref="R41">
    <cfRule type="expression" dxfId="79" priority="2">
      <formula>$F$16=$AO$16</formula>
    </cfRule>
  </conditionalFormatting>
  <conditionalFormatting sqref="R41">
    <cfRule type="expression" dxfId="78" priority="1">
      <formula>$F$12=$AO$12</formula>
    </cfRule>
  </conditionalFormatting>
  <dataValidations count="56">
    <dataValidation type="custom" allowBlank="1" showInputMessage="1" showErrorMessage="1" sqref="AC39:AE40" xr:uid="{00000000-0002-0000-0200-000000000000}">
      <formula1>0</formula1>
    </dataValidation>
    <dataValidation type="list" allowBlank="1" showInputMessage="1" showErrorMessage="1" sqref="N57" xr:uid="{00000000-0002-0000-0200-000001000000}">
      <formula1>$AN$57:$AO$57</formula1>
    </dataValidation>
    <dataValidation type="list" allowBlank="1" showInputMessage="1" showErrorMessage="1" sqref="Q57" xr:uid="{00000000-0002-0000-0200-000002000000}">
      <formula1>$AP$57:$AQ$57</formula1>
    </dataValidation>
    <dataValidation type="list" allowBlank="1" showInputMessage="1" showErrorMessage="1" sqref="AI61" xr:uid="{00000000-0002-0000-0200-000003000000}">
      <formula1>$AZ$61:$BA$61</formula1>
    </dataValidation>
    <dataValidation type="list" allowBlank="1" showInputMessage="1" showErrorMessage="1" sqref="AI60" xr:uid="{00000000-0002-0000-0200-000004000000}">
      <formula1>$AZ$60:$BA$60</formula1>
    </dataValidation>
    <dataValidation type="list" allowBlank="1" showInputMessage="1" showErrorMessage="1" sqref="AF61" xr:uid="{00000000-0002-0000-0200-000005000000}">
      <formula1>$AX$61:$AY$61</formula1>
    </dataValidation>
    <dataValidation type="list" allowBlank="1" showInputMessage="1" showErrorMessage="1" sqref="AF60" xr:uid="{00000000-0002-0000-0200-000006000000}">
      <formula1>$AX$60:$AY$60</formula1>
    </dataValidation>
    <dataValidation type="list" allowBlank="1" showInputMessage="1" showErrorMessage="1" sqref="AC61" xr:uid="{00000000-0002-0000-0200-000007000000}">
      <formula1>$AV$61:$AW$61</formula1>
    </dataValidation>
    <dataValidation type="list" allowBlank="1" showInputMessage="1" showErrorMessage="1" sqref="AC60" xr:uid="{00000000-0002-0000-0200-000008000000}">
      <formula1>$AV$60:$AW$60</formula1>
    </dataValidation>
    <dataValidation type="list" allowBlank="1" showInputMessage="1" showErrorMessage="1" sqref="Z61" xr:uid="{00000000-0002-0000-0200-000009000000}">
      <formula1>$AT$61:$AU$61</formula1>
    </dataValidation>
    <dataValidation type="list" allowBlank="1" showInputMessage="1" showErrorMessage="1" sqref="Z60" xr:uid="{00000000-0002-0000-0200-00000A000000}">
      <formula1>$AT$60:$AU$60</formula1>
    </dataValidation>
    <dataValidation type="list" allowBlank="1" showInputMessage="1" showErrorMessage="1" sqref="W61" xr:uid="{00000000-0002-0000-0200-00000B000000}">
      <formula1>$AR$61:$AS$61</formula1>
    </dataValidation>
    <dataValidation type="list" allowBlank="1" showInputMessage="1" showErrorMessage="1" sqref="W60" xr:uid="{00000000-0002-0000-0200-00000C000000}">
      <formula1>$AR$60:$AS$60</formula1>
    </dataValidation>
    <dataValidation type="list" allowBlank="1" showInputMessage="1" showErrorMessage="1" sqref="T61" xr:uid="{00000000-0002-0000-0200-00000D000000}">
      <formula1>$AP$61:$AQ$61</formula1>
    </dataValidation>
    <dataValidation type="list" allowBlank="1" showInputMessage="1" showErrorMessage="1" sqref="T60" xr:uid="{00000000-0002-0000-0200-00000E000000}">
      <formula1>$AP$60:$AQ$60</formula1>
    </dataValidation>
    <dataValidation type="list" allowBlank="1" showInputMessage="1" showErrorMessage="1" sqref="Q61" xr:uid="{00000000-0002-0000-0200-00000F000000}">
      <formula1>$AN$61:$AO$61</formula1>
    </dataValidation>
    <dataValidation type="list" allowBlank="1" showInputMessage="1" showErrorMessage="1" sqref="Q60" xr:uid="{00000000-0002-0000-0200-000010000000}">
      <formula1>$AN$60:$AO$60</formula1>
    </dataValidation>
    <dataValidation type="list" allowBlank="1" showInputMessage="1" showErrorMessage="1" sqref="W44" xr:uid="{00000000-0002-0000-0200-000011000000}">
      <formula1>$AT$44:$AU$44</formula1>
    </dataValidation>
    <dataValidation type="list" allowBlank="1" showInputMessage="1" showErrorMessage="1" sqref="Q44" xr:uid="{00000000-0002-0000-0200-000012000000}">
      <formula1>$AR$44:$AS$44</formula1>
    </dataValidation>
    <dataValidation type="list" allowBlank="1" showInputMessage="1" showErrorMessage="1" sqref="L44" xr:uid="{00000000-0002-0000-0200-000013000000}">
      <formula1>$AP$44:$AQ$44</formula1>
    </dataValidation>
    <dataValidation type="list" allowBlank="1" showInputMessage="1" showErrorMessage="1" sqref="V82" xr:uid="{00000000-0002-0000-0200-000014000000}">
      <formula1>$AT$82:$AU$82</formula1>
    </dataValidation>
    <dataValidation type="list" allowBlank="1" showInputMessage="1" showErrorMessage="1" sqref="V81" xr:uid="{00000000-0002-0000-0200-000015000000}">
      <formula1>$AT$81:$AU$81</formula1>
    </dataValidation>
    <dataValidation type="list" allowBlank="1" showInputMessage="1" showErrorMessage="1" sqref="V80" xr:uid="{00000000-0002-0000-0200-000016000000}">
      <formula1>$AT$80:$AU$80</formula1>
    </dataValidation>
    <dataValidation type="list" allowBlank="1" showInputMessage="1" showErrorMessage="1" sqref="V79" xr:uid="{00000000-0002-0000-0200-000017000000}">
      <formula1>$AT$79:$AU$79</formula1>
    </dataValidation>
    <dataValidation type="list" allowBlank="1" showInputMessage="1" showErrorMessage="1" sqref="V78" xr:uid="{00000000-0002-0000-0200-000018000000}">
      <formula1>$AT$78:$AU$78</formula1>
    </dataValidation>
    <dataValidation type="list" allowBlank="1" showInputMessage="1" showErrorMessage="1" sqref="Q82" xr:uid="{00000000-0002-0000-0200-000019000000}">
      <formula1>$AR$82:$AS$82</formula1>
    </dataValidation>
    <dataValidation type="list" allowBlank="1" showInputMessage="1" showErrorMessage="1" sqref="Q81" xr:uid="{00000000-0002-0000-0200-00001A000000}">
      <formula1>$AR$81:$AS$81</formula1>
    </dataValidation>
    <dataValidation type="list" allowBlank="1" showInputMessage="1" showErrorMessage="1" sqref="Q80" xr:uid="{00000000-0002-0000-0200-00001B000000}">
      <formula1>$AR$80:$AS$80</formula1>
    </dataValidation>
    <dataValidation type="list" allowBlank="1" showInputMessage="1" showErrorMessage="1" sqref="Q79" xr:uid="{00000000-0002-0000-0200-00001C000000}">
      <formula1>$AR$79:$AS$79</formula1>
    </dataValidation>
    <dataValidation type="list" allowBlank="1" showInputMessage="1" showErrorMessage="1" sqref="Q78" xr:uid="{00000000-0002-0000-0200-00001D000000}">
      <formula1>$AR$78:$AS$78</formula1>
    </dataValidation>
    <dataValidation type="list" allowBlank="1" showInputMessage="1" showErrorMessage="1" sqref="L82" xr:uid="{00000000-0002-0000-0200-00001E000000}">
      <formula1>$AP$82:$AQ$82</formula1>
    </dataValidation>
    <dataValidation type="list" allowBlank="1" showInputMessage="1" showErrorMessage="1" sqref="L81" xr:uid="{00000000-0002-0000-0200-00001F000000}">
      <formula1>$AP$81:$AQ$81</formula1>
    </dataValidation>
    <dataValidation type="list" allowBlank="1" showInputMessage="1" showErrorMessage="1" sqref="L80" xr:uid="{00000000-0002-0000-0200-000020000000}">
      <formula1>$AP$80:$AQ$80</formula1>
    </dataValidation>
    <dataValidation type="list" allowBlank="1" showInputMessage="1" showErrorMessage="1" sqref="L79" xr:uid="{00000000-0002-0000-0200-000021000000}">
      <formula1>$AP$79:$AQ$79</formula1>
    </dataValidation>
    <dataValidation type="list" allowBlank="1" showInputMessage="1" showErrorMessage="1" sqref="L78" xr:uid="{00000000-0002-0000-0200-000022000000}">
      <formula1>$AP$78:$AQ$78</formula1>
    </dataValidation>
    <dataValidation type="list" allowBlank="1" showInputMessage="1" showErrorMessage="1" sqref="G82" xr:uid="{00000000-0002-0000-0200-000023000000}">
      <formula1>$AN$82:$AO$82</formula1>
    </dataValidation>
    <dataValidation type="list" allowBlank="1" showInputMessage="1" showErrorMessage="1" sqref="G81" xr:uid="{00000000-0002-0000-0200-000024000000}">
      <formula1>$AN$81:$AO$81</formula1>
    </dataValidation>
    <dataValidation type="list" allowBlank="1" showInputMessage="1" showErrorMessage="1" sqref="G80" xr:uid="{00000000-0002-0000-0200-000025000000}">
      <formula1>$AN$80:$AO$80</formula1>
    </dataValidation>
    <dataValidation type="list" allowBlank="1" showInputMessage="1" showErrorMessage="1" sqref="G79" xr:uid="{00000000-0002-0000-0200-000026000000}">
      <formula1>$AN$79:$AO$79</formula1>
    </dataValidation>
    <dataValidation type="list" allowBlank="1" showInputMessage="1" showErrorMessage="1" sqref="Q67" xr:uid="{00000000-0002-0000-0200-000027000000}">
      <formula1>$AP$67:$AQ$67</formula1>
    </dataValidation>
    <dataValidation type="list" allowBlank="1" showInputMessage="1" showErrorMessage="1" sqref="N67" xr:uid="{00000000-0002-0000-0200-000028000000}">
      <formula1>$AN$67:$AO$67</formula1>
    </dataValidation>
    <dataValidation type="list" allowBlank="1" showInputMessage="1" showErrorMessage="1" sqref="R24 AB24" xr:uid="{00000000-0002-0000-0200-000029000000}">
      <formula1>$AN$24:$AO$24</formula1>
    </dataValidation>
    <dataValidation type="list" allowBlank="1" showInputMessage="1" showErrorMessage="1" sqref="G44" xr:uid="{00000000-0002-0000-0200-00002A000000}">
      <formula1>$AN$44:$AO$44</formula1>
    </dataValidation>
    <dataValidation type="list" allowBlank="1" showInputMessage="1" showErrorMessage="1" sqref="G78" xr:uid="{00000000-0002-0000-0200-00002B000000}">
      <formula1>$AN$78:$AO$78</formula1>
    </dataValidation>
    <dataValidation type="custom" allowBlank="1" showInputMessage="1" showErrorMessage="1" error="指定できるのは３～４文字かつ、半角英字のみです。_x000a__x000a_数字・記号は指定できません。" prompt="指定できるのは３～４文字かつ、半角英字のみです。_x000a__x000a_数字・記号は指定できません。" sqref="AC32:AK32" xr:uid="{00000000-0002-0000-0200-00002C000000}">
      <formula1>AO33</formula1>
    </dataValidation>
    <dataValidation type="custom" allowBlank="1" showInputMessage="1" showErrorMessage="1" error="指定できるのは３～４文字かつ、半角英字のみです。_x000a__x000a_数字・記号は指定できません。" prompt="指定できるのは３～４文字かつ、半角英字のみです。_x000a__x000a_数字・記号は指定できません。" sqref="T32:AB32" xr:uid="{00000000-0002-0000-0200-00002D000000}">
      <formula1>AO32</formula1>
    </dataValidation>
    <dataValidation type="custom" allowBlank="1" showInputMessage="1" showErrorMessage="1" error="指定できるのは３～４文字かつ、半角英字のみです。_x000a__x000a_数字・記号は指定できません。" prompt="指定できるのは３～４文字かつ、半角英字のみです。_x000a__x000a_数字・記号は指定できません。" sqref="K32:S32" xr:uid="{00000000-0002-0000-0200-00002E000000}">
      <formula1>AO31</formula1>
    </dataValidation>
    <dataValidation type="list" allowBlank="1" showInputMessage="1" showErrorMessage="1" sqref="F16" xr:uid="{00000000-0002-0000-0200-00002F000000}">
      <formula1>$AN$16:$AO$16</formula1>
    </dataValidation>
    <dataValidation type="list" allowBlank="1" showInputMessage="1" showErrorMessage="1" sqref="F15" xr:uid="{00000000-0002-0000-0200-000030000000}">
      <formula1>$AN$15:$AO$15</formula1>
    </dataValidation>
    <dataValidation type="list" allowBlank="1" showInputMessage="1" showErrorMessage="1" sqref="F13" xr:uid="{00000000-0002-0000-0200-000031000000}">
      <formula1>$AN$13:$AO$13</formula1>
    </dataValidation>
    <dataValidation type="list" allowBlank="1" showInputMessage="1" showErrorMessage="1" sqref="F11" xr:uid="{00000000-0002-0000-0200-000032000000}">
      <formula1>$AN$11:$AO$11</formula1>
    </dataValidation>
    <dataValidation type="list" allowBlank="1" showInputMessage="1" showErrorMessage="1" sqref="F10" xr:uid="{00000000-0002-0000-0200-000033000000}">
      <formula1>$AN$10:$AO$10</formula1>
    </dataValidation>
    <dataValidation type="list" allowBlank="1" showInputMessage="1" showErrorMessage="1" sqref="F9" xr:uid="{00000000-0002-0000-0200-000034000000}">
      <formula1>$AN$9:$AO$9</formula1>
    </dataValidation>
    <dataValidation type="list" allowBlank="1" showInputMessage="1" showErrorMessage="1" sqref="F12" xr:uid="{00000000-0002-0000-0200-000035000000}">
      <formula1>$AN$12:$AO$12</formula1>
    </dataValidation>
    <dataValidation type="list" allowBlank="1" showInputMessage="1" showErrorMessage="1" sqref="K20" xr:uid="{9368FC04-3B25-4EA4-A899-9B700EB98F9C}">
      <formula1>$AN$20:$AO$20</formula1>
    </dataValidation>
    <dataValidation type="list" allowBlank="1" showInputMessage="1" showErrorMessage="1" sqref="F14" xr:uid="{726C9FFE-16C4-4EBB-8E67-D80A15778323}">
      <formula1>$AN$14:$AO$14</formula1>
    </dataValidation>
  </dataValidations>
  <printOptions horizontalCentered="1"/>
  <pageMargins left="0" right="0" top="0.19685039370078741" bottom="0" header="0.31496062992125984" footer="0.31496062992125984"/>
  <pageSetup paperSize="9" scale="65" fitToHeight="0" orientation="portrait" r:id="rId1"/>
  <headerFooter>
    <oddFooter>&amp;C&amp;"Meiryo UI,標準"&amp;9&amp;D_&amp;T　&amp;F　&amp;P/&amp;N</oddFooter>
  </headerFooter>
  <rowBreaks count="1" manualBreakCount="1">
    <brk id="65"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U59"/>
  <sheetViews>
    <sheetView view="pageBreakPreview" topLeftCell="A13" zoomScaleNormal="85" zoomScaleSheetLayoutView="100" workbookViewId="0">
      <selection activeCell="M31" sqref="M31"/>
    </sheetView>
  </sheetViews>
  <sheetFormatPr defaultColWidth="19.09765625" defaultRowHeight="15" x14ac:dyDescent="0.45"/>
  <cols>
    <col min="1" max="3" width="3.59765625" style="193" customWidth="1"/>
    <col min="4" max="4" width="6.8984375" style="193" customWidth="1"/>
    <col min="5" max="5" width="19.09765625" style="193"/>
    <col min="6" max="9" width="3.69921875" style="193" customWidth="1"/>
    <col min="10" max="16" width="3.59765625" style="193" customWidth="1"/>
    <col min="17" max="17" width="3.69921875" style="193" customWidth="1"/>
    <col min="18" max="18" width="19.09765625" style="193"/>
    <col min="19" max="19" width="6.8984375" style="193" customWidth="1"/>
    <col min="20" max="55" width="3.59765625" style="193" customWidth="1"/>
    <col min="56" max="16384" width="19.09765625" style="193"/>
  </cols>
  <sheetData>
    <row r="1" spans="2:21" ht="9.75" customHeight="1" x14ac:dyDescent="0.45"/>
    <row r="2" spans="2:21" ht="16.5" customHeight="1" x14ac:dyDescent="0.45">
      <c r="B2" s="194" t="s">
        <v>395</v>
      </c>
    </row>
    <row r="3" spans="2:21" ht="9.75" customHeight="1" x14ac:dyDescent="0.45"/>
    <row r="4" spans="2:21" s="196" customFormat="1" ht="31.5" customHeight="1" x14ac:dyDescent="0.45">
      <c r="B4" s="1129" t="s">
        <v>396</v>
      </c>
      <c r="C4" s="1129"/>
      <c r="D4" s="1129"/>
      <c r="E4" s="1129"/>
      <c r="F4" s="195" t="s">
        <v>144</v>
      </c>
      <c r="G4" s="195" t="s">
        <v>473</v>
      </c>
      <c r="T4" s="195" t="s">
        <v>88</v>
      </c>
    </row>
    <row r="5" spans="2:21" ht="15.6" thickBot="1" x14ac:dyDescent="0.5"/>
    <row r="6" spans="2:21" ht="15.75" customHeight="1" thickBot="1" x14ac:dyDescent="0.5">
      <c r="B6" s="1130" t="s">
        <v>397</v>
      </c>
      <c r="C6" s="1131"/>
      <c r="D6" s="1131"/>
      <c r="E6" s="1131"/>
      <c r="F6" s="1131"/>
      <c r="G6" s="1131"/>
      <c r="H6" s="1131"/>
      <c r="I6" s="1131"/>
      <c r="J6" s="1131"/>
      <c r="K6" s="1131"/>
      <c r="L6" s="1131"/>
      <c r="M6" s="1131"/>
      <c r="N6" s="1131"/>
      <c r="O6" s="1131"/>
      <c r="P6" s="1131"/>
      <c r="Q6" s="1131"/>
      <c r="R6" s="1131"/>
      <c r="S6" s="1131"/>
      <c r="T6" s="1131"/>
      <c r="U6" s="1132"/>
    </row>
    <row r="8" spans="2:21" ht="41.25" customHeight="1" x14ac:dyDescent="0.45">
      <c r="B8" s="1133" t="s">
        <v>412</v>
      </c>
      <c r="C8" s="1133"/>
      <c r="D8" s="1133"/>
      <c r="E8" s="1133"/>
      <c r="F8" s="1133"/>
      <c r="G8" s="1133"/>
      <c r="H8" s="1133"/>
      <c r="I8" s="1133"/>
      <c r="J8" s="1133"/>
      <c r="K8" s="1133"/>
      <c r="L8" s="1133"/>
      <c r="M8" s="1133"/>
      <c r="N8" s="1133"/>
      <c r="O8" s="1133"/>
      <c r="P8" s="1133"/>
      <c r="Q8" s="1133"/>
      <c r="R8" s="1133"/>
      <c r="S8" s="1133"/>
      <c r="T8" s="1133"/>
      <c r="U8" s="1133"/>
    </row>
    <row r="9" spans="2:21" ht="15.75" customHeight="1" x14ac:dyDescent="0.45"/>
    <row r="10" spans="2:21" ht="41.25" customHeight="1" x14ac:dyDescent="0.45">
      <c r="B10" s="1133" t="s">
        <v>420</v>
      </c>
      <c r="C10" s="1133"/>
      <c r="D10" s="1133"/>
      <c r="E10" s="1133"/>
      <c r="F10" s="1133"/>
      <c r="G10" s="1133"/>
      <c r="H10" s="1133"/>
      <c r="I10" s="1133"/>
      <c r="J10" s="1133"/>
      <c r="K10" s="1133"/>
      <c r="L10" s="1133"/>
      <c r="M10" s="1133"/>
      <c r="N10" s="1133"/>
      <c r="O10" s="1133"/>
      <c r="P10" s="1133"/>
      <c r="Q10" s="1133"/>
      <c r="R10" s="1133"/>
      <c r="S10" s="1133"/>
      <c r="T10" s="1133"/>
      <c r="U10" s="1133"/>
    </row>
    <row r="12" spans="2:21" ht="15.75" customHeight="1" x14ac:dyDescent="0.45">
      <c r="B12" s="1134" t="s">
        <v>398</v>
      </c>
      <c r="C12" s="203"/>
      <c r="D12" s="204"/>
      <c r="E12" s="204"/>
      <c r="F12" s="204"/>
      <c r="G12" s="204"/>
      <c r="H12" s="204"/>
      <c r="I12" s="204"/>
      <c r="J12" s="204"/>
      <c r="K12" s="204"/>
      <c r="L12" s="204"/>
      <c r="M12" s="204"/>
      <c r="N12" s="204"/>
      <c r="O12" s="204"/>
      <c r="P12" s="204"/>
      <c r="Q12" s="204"/>
      <c r="R12" s="204"/>
      <c r="S12" s="204"/>
      <c r="T12" s="204"/>
      <c r="U12" s="205"/>
    </row>
    <row r="13" spans="2:21" ht="22.8" x14ac:dyDescent="0.45">
      <c r="B13" s="1135"/>
      <c r="C13" s="206"/>
      <c r="E13" s="197" t="s">
        <v>399</v>
      </c>
      <c r="R13" s="197" t="s">
        <v>400</v>
      </c>
      <c r="U13" s="207"/>
    </row>
    <row r="14" spans="2:21" ht="15.75" customHeight="1" thickBot="1" x14ac:dyDescent="0.5">
      <c r="B14" s="1135"/>
      <c r="C14" s="206"/>
      <c r="U14" s="207"/>
    </row>
    <row r="15" spans="2:21" ht="15.75" customHeight="1" thickBot="1" x14ac:dyDescent="0.5">
      <c r="B15" s="1135"/>
      <c r="C15" s="206"/>
      <c r="D15" s="198"/>
      <c r="E15" s="199" t="s">
        <v>401</v>
      </c>
      <c r="R15" s="199" t="s">
        <v>401</v>
      </c>
      <c r="S15" s="193" t="s">
        <v>402</v>
      </c>
      <c r="U15" s="207"/>
    </row>
    <row r="16" spans="2:21" ht="15.75" customHeight="1" thickBot="1" x14ac:dyDescent="0.5">
      <c r="B16" s="1135"/>
      <c r="C16" s="206"/>
      <c r="D16" s="198"/>
      <c r="U16" s="207"/>
    </row>
    <row r="17" spans="2:21" ht="15.75" customHeight="1" thickBot="1" x14ac:dyDescent="0.5">
      <c r="B17" s="1135"/>
      <c r="C17" s="206"/>
      <c r="D17" s="198"/>
      <c r="E17" s="199" t="s">
        <v>403</v>
      </c>
      <c r="R17" s="199" t="s">
        <v>403</v>
      </c>
      <c r="S17" s="193" t="s">
        <v>402</v>
      </c>
      <c r="T17" s="208"/>
      <c r="U17" s="209"/>
    </row>
    <row r="18" spans="2:21" ht="15.75" customHeight="1" x14ac:dyDescent="0.45">
      <c r="B18" s="1135"/>
      <c r="C18" s="206"/>
      <c r="D18" s="198"/>
      <c r="U18" s="207"/>
    </row>
    <row r="19" spans="2:21" ht="15.75" customHeight="1" thickBot="1" x14ac:dyDescent="0.5">
      <c r="B19" s="1135"/>
      <c r="C19" s="206"/>
      <c r="D19" s="198"/>
      <c r="U19" s="207"/>
    </row>
    <row r="20" spans="2:21" ht="15.75" customHeight="1" thickBot="1" x14ac:dyDescent="0.5">
      <c r="B20" s="1135"/>
      <c r="C20" s="206"/>
      <c r="D20" s="198"/>
      <c r="E20" s="199" t="s">
        <v>404</v>
      </c>
      <c r="R20" s="199" t="s">
        <v>405</v>
      </c>
      <c r="S20" s="193" t="s">
        <v>402</v>
      </c>
      <c r="U20" s="209"/>
    </row>
    <row r="21" spans="2:21" ht="15.75" customHeight="1" thickBot="1" x14ac:dyDescent="0.5">
      <c r="B21" s="1135"/>
      <c r="C21" s="206"/>
      <c r="D21" s="198"/>
      <c r="U21" s="207"/>
    </row>
    <row r="22" spans="2:21" ht="15.75" customHeight="1" thickBot="1" x14ac:dyDescent="0.5">
      <c r="B22" s="1135"/>
      <c r="C22" s="206"/>
      <c r="D22" s="210" t="s">
        <v>406</v>
      </c>
      <c r="E22" s="200" t="s">
        <v>407</v>
      </c>
      <c r="R22" s="199" t="s">
        <v>408</v>
      </c>
      <c r="S22" s="193" t="s">
        <v>402</v>
      </c>
      <c r="U22" s="209"/>
    </row>
    <row r="23" spans="2:21" ht="15.75" customHeight="1" thickBot="1" x14ac:dyDescent="0.5">
      <c r="B23" s="1135"/>
      <c r="C23" s="206"/>
      <c r="D23" s="198"/>
      <c r="U23" s="207"/>
    </row>
    <row r="24" spans="2:21" ht="15.75" customHeight="1" thickBot="1" x14ac:dyDescent="0.5">
      <c r="B24" s="1135"/>
      <c r="C24" s="206"/>
      <c r="D24" s="198"/>
      <c r="R24" s="200" t="s">
        <v>409</v>
      </c>
      <c r="S24" s="208" t="s">
        <v>406</v>
      </c>
      <c r="T24" s="208"/>
      <c r="U24" s="209"/>
    </row>
    <row r="25" spans="2:21" ht="15.75" customHeight="1" thickBot="1" x14ac:dyDescent="0.5">
      <c r="B25" s="1135"/>
      <c r="C25" s="206"/>
      <c r="D25" s="198"/>
      <c r="U25" s="207"/>
    </row>
    <row r="26" spans="2:21" ht="15.75" customHeight="1" thickBot="1" x14ac:dyDescent="0.5">
      <c r="B26" s="1135"/>
      <c r="C26" s="206"/>
      <c r="D26" s="198"/>
      <c r="R26" s="200" t="s">
        <v>410</v>
      </c>
      <c r="S26" s="208" t="s">
        <v>406</v>
      </c>
      <c r="T26" s="208"/>
      <c r="U26" s="209"/>
    </row>
    <row r="27" spans="2:21" ht="15.75" customHeight="1" x14ac:dyDescent="0.45">
      <c r="B27" s="1135"/>
      <c r="C27" s="206"/>
      <c r="D27" s="198"/>
      <c r="U27" s="207"/>
    </row>
    <row r="28" spans="2:21" ht="15.75" customHeight="1" x14ac:dyDescent="0.45">
      <c r="B28" s="1136"/>
      <c r="C28" s="211"/>
      <c r="D28" s="202"/>
      <c r="E28" s="201"/>
      <c r="F28" s="201"/>
      <c r="G28" s="201"/>
      <c r="H28" s="201"/>
      <c r="I28" s="201"/>
      <c r="J28" s="201"/>
      <c r="K28" s="201"/>
      <c r="L28" s="201"/>
      <c r="M28" s="201"/>
      <c r="N28" s="201"/>
      <c r="O28" s="201"/>
      <c r="P28" s="201"/>
      <c r="Q28" s="201"/>
      <c r="R28" s="201"/>
      <c r="S28" s="201"/>
      <c r="T28" s="201"/>
      <c r="U28" s="212"/>
    </row>
    <row r="29" spans="2:21" x14ac:dyDescent="0.45">
      <c r="D29" s="198"/>
    </row>
    <row r="30" spans="2:21" ht="22.8" x14ac:dyDescent="0.45">
      <c r="B30" s="1134" t="s">
        <v>411</v>
      </c>
      <c r="D30" s="198"/>
      <c r="E30" s="197" t="s">
        <v>399</v>
      </c>
      <c r="R30" s="197" t="s">
        <v>400</v>
      </c>
    </row>
    <row r="31" spans="2:21" x14ac:dyDescent="0.45">
      <c r="B31" s="1135"/>
      <c r="D31" s="198"/>
    </row>
    <row r="32" spans="2:21" x14ac:dyDescent="0.45">
      <c r="B32" s="1135"/>
    </row>
    <row r="33" spans="2:2" x14ac:dyDescent="0.45">
      <c r="B33" s="1135"/>
    </row>
    <row r="34" spans="2:2" x14ac:dyDescent="0.45">
      <c r="B34" s="1135"/>
    </row>
    <row r="35" spans="2:2" x14ac:dyDescent="0.45">
      <c r="B35" s="1135"/>
    </row>
    <row r="36" spans="2:2" x14ac:dyDescent="0.45">
      <c r="B36" s="1135"/>
    </row>
    <row r="37" spans="2:2" x14ac:dyDescent="0.45">
      <c r="B37" s="1135"/>
    </row>
    <row r="38" spans="2:2" x14ac:dyDescent="0.45">
      <c r="B38" s="1135"/>
    </row>
    <row r="39" spans="2:2" x14ac:dyDescent="0.45">
      <c r="B39" s="1135"/>
    </row>
    <row r="40" spans="2:2" x14ac:dyDescent="0.45">
      <c r="B40" s="1135"/>
    </row>
    <row r="41" spans="2:2" x14ac:dyDescent="0.45">
      <c r="B41" s="1135"/>
    </row>
    <row r="42" spans="2:2" x14ac:dyDescent="0.45">
      <c r="B42" s="1135"/>
    </row>
    <row r="43" spans="2:2" x14ac:dyDescent="0.45">
      <c r="B43" s="1135"/>
    </row>
    <row r="44" spans="2:2" x14ac:dyDescent="0.45">
      <c r="B44" s="1135"/>
    </row>
    <row r="45" spans="2:2" x14ac:dyDescent="0.45">
      <c r="B45" s="1135"/>
    </row>
    <row r="46" spans="2:2" x14ac:dyDescent="0.45">
      <c r="B46" s="1135"/>
    </row>
    <row r="47" spans="2:2" x14ac:dyDescent="0.45">
      <c r="B47" s="1135"/>
    </row>
    <row r="48" spans="2:2" x14ac:dyDescent="0.45">
      <c r="B48" s="1135"/>
    </row>
    <row r="49" spans="2:2" x14ac:dyDescent="0.45">
      <c r="B49" s="1135"/>
    </row>
    <row r="50" spans="2:2" x14ac:dyDescent="0.45">
      <c r="B50" s="1135"/>
    </row>
    <row r="51" spans="2:2" x14ac:dyDescent="0.45">
      <c r="B51" s="1135"/>
    </row>
    <row r="52" spans="2:2" x14ac:dyDescent="0.45">
      <c r="B52" s="1135"/>
    </row>
    <row r="53" spans="2:2" x14ac:dyDescent="0.45">
      <c r="B53" s="1135"/>
    </row>
    <row r="54" spans="2:2" x14ac:dyDescent="0.45">
      <c r="B54" s="1135"/>
    </row>
    <row r="55" spans="2:2" x14ac:dyDescent="0.45">
      <c r="B55" s="1135"/>
    </row>
    <row r="56" spans="2:2" x14ac:dyDescent="0.45">
      <c r="B56" s="1135"/>
    </row>
    <row r="57" spans="2:2" x14ac:dyDescent="0.45">
      <c r="B57" s="1135"/>
    </row>
    <row r="58" spans="2:2" x14ac:dyDescent="0.45">
      <c r="B58" s="1135"/>
    </row>
    <row r="59" spans="2:2" x14ac:dyDescent="0.45">
      <c r="B59" s="1136"/>
    </row>
  </sheetData>
  <mergeCells count="6">
    <mergeCell ref="B4:E4"/>
    <mergeCell ref="B6:U6"/>
    <mergeCell ref="B8:U8"/>
    <mergeCell ref="B12:B28"/>
    <mergeCell ref="B30:B59"/>
    <mergeCell ref="B10:U10"/>
  </mergeCells>
  <phoneticPr fontId="4"/>
  <pageMargins left="0.39370078740157483" right="0.39370078740157483" top="0.39370078740157483" bottom="0.39370078740157483" header="0.31496062992125984" footer="0.31496062992125984"/>
  <pageSetup paperSize="9" scale="74"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3999-9744-43A9-89C0-A1D8B17C1381}">
  <sheetPr codeName="Sheet5">
    <tabColor theme="5" tint="0.39997558519241921"/>
    <pageSetUpPr fitToPage="1"/>
  </sheetPr>
  <dimension ref="B1:BY118"/>
  <sheetViews>
    <sheetView showGridLines="0" view="pageBreakPreview" zoomScale="85" zoomScaleNormal="100" zoomScaleSheetLayoutView="85" workbookViewId="0">
      <selection activeCell="AU24" sqref="AU24"/>
    </sheetView>
  </sheetViews>
  <sheetFormatPr defaultColWidth="3.59765625" defaultRowHeight="15" x14ac:dyDescent="0.45"/>
  <cols>
    <col min="1" max="39" width="3.59765625" style="2"/>
    <col min="40" max="47" width="3.59765625" style="2" customWidth="1"/>
    <col min="48" max="16384" width="3.59765625" style="2"/>
  </cols>
  <sheetData>
    <row r="1" spans="2:47" s="3" customFormat="1" ht="9.9" customHeight="1" x14ac:dyDescent="0.4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47" s="3" customFormat="1" ht="16.2" x14ac:dyDescent="0.45">
      <c r="B2" s="1"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47" s="3" customFormat="1" ht="9.9" customHeight="1" x14ac:dyDescent="0.4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47" s="5" customFormat="1" ht="30.75" customHeight="1" x14ac:dyDescent="0.45">
      <c r="B4" s="658" t="s">
        <v>1</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4"/>
      <c r="AM4" s="4"/>
      <c r="AN4" s="4"/>
      <c r="AO4" s="4"/>
      <c r="AP4" s="4"/>
      <c r="AQ4" s="4"/>
      <c r="AR4" s="4"/>
      <c r="AS4" s="4"/>
      <c r="AT4" s="4"/>
      <c r="AU4" s="4"/>
    </row>
    <row r="5" spans="2:47" s="5" customFormat="1" ht="9.9" customHeight="1" x14ac:dyDescent="0.4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47" s="5" customFormat="1" ht="12" customHeight="1" x14ac:dyDescent="0.45">
      <c r="B6" s="1" t="s">
        <v>2</v>
      </c>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433</v>
      </c>
      <c r="AL6" s="4"/>
      <c r="AM6" s="4"/>
      <c r="AN6" s="4"/>
      <c r="AO6" s="4"/>
      <c r="AP6" s="4"/>
      <c r="AQ6" s="4"/>
      <c r="AR6" s="4"/>
      <c r="AS6" s="4"/>
      <c r="AT6" s="4"/>
      <c r="AU6" s="4"/>
    </row>
    <row r="7" spans="2:47" s="5" customFormat="1" ht="12" customHeight="1" x14ac:dyDescent="0.45">
      <c r="B7" s="1" t="s">
        <v>434</v>
      </c>
      <c r="C7" s="2"/>
      <c r="D7" s="2"/>
      <c r="E7" s="2"/>
      <c r="F7" s="2"/>
      <c r="G7" s="2"/>
      <c r="H7" s="2"/>
      <c r="I7" s="2"/>
      <c r="J7" s="2"/>
      <c r="K7" s="2"/>
      <c r="L7" s="2"/>
      <c r="M7" s="2"/>
      <c r="N7" s="2"/>
      <c r="O7" s="2"/>
      <c r="P7" s="2"/>
      <c r="Q7" s="9"/>
      <c r="R7" s="9"/>
      <c r="S7" s="9"/>
      <c r="T7" s="9"/>
      <c r="U7" s="9"/>
      <c r="V7" s="9"/>
      <c r="W7" s="9"/>
      <c r="X7" s="9"/>
      <c r="Y7" s="9"/>
      <c r="Z7" s="9"/>
      <c r="AA7" s="9"/>
      <c r="AB7" s="9"/>
      <c r="AC7" s="9"/>
      <c r="AD7" s="9"/>
      <c r="AE7" s="9"/>
      <c r="AF7" s="9"/>
      <c r="AG7" s="9"/>
      <c r="AH7" s="9"/>
      <c r="AI7" s="9"/>
      <c r="AJ7" s="9"/>
      <c r="AK7" s="9"/>
      <c r="AL7" s="4"/>
      <c r="AM7" s="4"/>
      <c r="AN7" s="4"/>
      <c r="AO7" s="4"/>
      <c r="AP7" s="4"/>
      <c r="AQ7" s="4"/>
      <c r="AR7" s="4"/>
      <c r="AS7" s="4"/>
      <c r="AT7" s="4"/>
      <c r="AU7" s="4"/>
    </row>
    <row r="8" spans="2:47" s="213" customFormat="1" ht="9.9" customHeight="1" thickBot="1" x14ac:dyDescent="0.5">
      <c r="C8" s="214"/>
      <c r="D8" s="215"/>
      <c r="E8" s="215"/>
      <c r="F8" s="215"/>
      <c r="G8" s="215"/>
      <c r="H8" s="215"/>
      <c r="I8" s="215"/>
      <c r="J8" s="216"/>
      <c r="K8" s="214"/>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8"/>
      <c r="AM8" s="8"/>
      <c r="AN8" s="8"/>
      <c r="AO8" s="8"/>
      <c r="AP8" s="8"/>
      <c r="AQ8" s="8"/>
      <c r="AR8" s="8"/>
      <c r="AS8" s="8"/>
      <c r="AT8" s="8"/>
      <c r="AU8" s="8"/>
    </row>
    <row r="9" spans="2:47" s="5" customFormat="1" ht="24.9" customHeight="1" thickBot="1" x14ac:dyDescent="0.5">
      <c r="B9" s="11" t="s">
        <v>3</v>
      </c>
      <c r="C9" s="633" t="s">
        <v>4</v>
      </c>
      <c r="D9" s="633"/>
      <c r="E9" s="634"/>
      <c r="F9" s="1162">
        <v>43831</v>
      </c>
      <c r="G9" s="1163"/>
      <c r="H9" s="1163"/>
      <c r="I9" s="1163"/>
      <c r="J9" s="1163"/>
      <c r="K9" s="1163"/>
      <c r="L9" s="1163"/>
      <c r="M9" s="1163"/>
      <c r="N9" s="1163"/>
      <c r="O9" s="1163"/>
      <c r="P9" s="1163"/>
      <c r="Q9" s="1163"/>
      <c r="R9" s="1164"/>
      <c r="S9" s="1"/>
      <c r="T9" s="2"/>
      <c r="U9" s="6"/>
      <c r="V9" s="6"/>
      <c r="W9" s="6"/>
      <c r="X9" s="6"/>
      <c r="Y9" s="6"/>
      <c r="Z9" s="6"/>
      <c r="AA9" s="6"/>
      <c r="AB9" s="6"/>
      <c r="AC9" s="6"/>
      <c r="AD9" s="6"/>
      <c r="AE9" s="6"/>
      <c r="AF9" s="6"/>
      <c r="AG9" s="6"/>
      <c r="AH9" s="6"/>
      <c r="AI9" s="6"/>
      <c r="AJ9" s="6"/>
      <c r="AK9" s="6"/>
      <c r="AL9" s="4"/>
      <c r="AM9" s="4"/>
      <c r="AN9" s="4"/>
      <c r="AO9" s="4"/>
      <c r="AP9" s="4"/>
      <c r="AQ9" s="4"/>
      <c r="AR9" s="4"/>
      <c r="AS9" s="4"/>
      <c r="AT9" s="4"/>
      <c r="AU9" s="4"/>
    </row>
    <row r="10" spans="2:47" s="217" customFormat="1" ht="9.9" customHeight="1" x14ac:dyDescent="0.45">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row>
    <row r="11" spans="2:47" s="5" customFormat="1" ht="24.9" customHeight="1" x14ac:dyDescent="0.45">
      <c r="B11" s="12" t="s">
        <v>5</v>
      </c>
      <c r="C11" s="662" t="s">
        <v>6</v>
      </c>
      <c r="D11" s="662"/>
      <c r="E11" s="663"/>
      <c r="F11" s="1165" t="s">
        <v>291</v>
      </c>
      <c r="G11" s="1166"/>
      <c r="H11" s="1166"/>
      <c r="I11" s="1166"/>
      <c r="J11" s="1166"/>
      <c r="K11" s="1166"/>
      <c r="L11" s="1166"/>
      <c r="M11" s="1166"/>
      <c r="N11" s="1166"/>
      <c r="O11" s="1166"/>
      <c r="P11" s="1166"/>
      <c r="Q11" s="1166"/>
      <c r="R11" s="1167"/>
      <c r="S11" s="6"/>
      <c r="T11" s="2"/>
      <c r="U11" s="6"/>
      <c r="V11" s="6"/>
      <c r="W11" s="6"/>
      <c r="X11" s="6"/>
      <c r="Y11" s="6"/>
      <c r="Z11" s="6"/>
      <c r="AA11" s="6"/>
      <c r="AB11" s="6"/>
      <c r="AC11" s="6"/>
      <c r="AD11" s="6"/>
      <c r="AE11" s="6"/>
      <c r="AF11" s="6"/>
      <c r="AG11" s="6"/>
      <c r="AH11" s="6"/>
      <c r="AI11" s="6"/>
      <c r="AJ11" s="6"/>
      <c r="AK11" s="6"/>
      <c r="AL11" s="4"/>
      <c r="AM11" s="4"/>
      <c r="AN11" s="4"/>
      <c r="AO11" s="4"/>
      <c r="AP11" s="4"/>
      <c r="AQ11" s="4"/>
      <c r="AR11" s="4"/>
      <c r="AS11" s="4"/>
      <c r="AT11" s="4"/>
      <c r="AU11" s="4"/>
    </row>
    <row r="12" spans="2:47" s="217" customFormat="1" ht="9.9" customHeight="1" thickBot="1" x14ac:dyDescent="0.5">
      <c r="B12" s="2"/>
      <c r="C12" s="218"/>
      <c r="D12" s="218"/>
      <c r="E12" s="218"/>
      <c r="F12" s="218"/>
      <c r="G12" s="218"/>
      <c r="H12" s="218"/>
      <c r="I12" s="218"/>
      <c r="J12" s="219"/>
      <c r="K12" s="219"/>
      <c r="L12" s="219"/>
      <c r="M12" s="219"/>
      <c r="N12" s="219"/>
      <c r="O12" s="219"/>
      <c r="P12" s="219"/>
      <c r="Q12" s="219"/>
      <c r="R12" s="219"/>
      <c r="S12" s="219"/>
      <c r="T12" s="219"/>
      <c r="U12" s="219"/>
      <c r="V12" s="219"/>
      <c r="W12" s="219"/>
      <c r="X12" s="219"/>
      <c r="Y12" s="219"/>
      <c r="Z12" s="219"/>
      <c r="AB12" s="6"/>
      <c r="AC12" s="6"/>
      <c r="AD12" s="6"/>
      <c r="AE12" s="6"/>
      <c r="AF12" s="6"/>
      <c r="AG12" s="6"/>
      <c r="AH12" s="6"/>
      <c r="AI12" s="6"/>
      <c r="AJ12" s="6"/>
      <c r="AK12" s="6"/>
      <c r="AL12" s="6"/>
      <c r="AM12" s="2"/>
      <c r="AN12" s="2"/>
      <c r="AO12" s="2"/>
      <c r="AP12" s="2"/>
      <c r="AQ12" s="2"/>
      <c r="AR12" s="2"/>
      <c r="AS12" s="2"/>
      <c r="AT12" s="2"/>
      <c r="AU12" s="2"/>
    </row>
    <row r="13" spans="2:47" s="217" customFormat="1" ht="24.9" customHeight="1" thickBot="1" x14ac:dyDescent="0.5">
      <c r="B13" s="11" t="s">
        <v>7</v>
      </c>
      <c r="C13" s="633" t="s">
        <v>8</v>
      </c>
      <c r="D13" s="633"/>
      <c r="E13" s="634"/>
      <c r="F13" s="220"/>
      <c r="G13" s="333" t="s">
        <v>9</v>
      </c>
      <c r="H13" s="667" t="s">
        <v>10</v>
      </c>
      <c r="I13" s="667"/>
      <c r="J13" s="667"/>
      <c r="K13" s="221" t="s">
        <v>11</v>
      </c>
      <c r="L13" s="667" t="s">
        <v>12</v>
      </c>
      <c r="M13" s="667"/>
      <c r="N13" s="667"/>
      <c r="O13" s="221" t="s">
        <v>11</v>
      </c>
      <c r="P13" s="667" t="s">
        <v>13</v>
      </c>
      <c r="Q13" s="667"/>
      <c r="R13" s="668"/>
      <c r="S13" s="222"/>
      <c r="T13" s="1"/>
      <c r="U13" s="1"/>
      <c r="V13" s="1"/>
      <c r="W13" s="1"/>
      <c r="X13" s="1"/>
      <c r="Y13" s="1"/>
      <c r="Z13" s="1"/>
      <c r="AA13" s="223"/>
      <c r="AB13" s="6"/>
      <c r="AC13" s="6"/>
      <c r="AD13" s="6"/>
      <c r="AE13" s="6"/>
      <c r="AF13" s="6"/>
      <c r="AG13" s="6"/>
      <c r="AH13" s="6"/>
      <c r="AI13" s="6"/>
      <c r="AJ13" s="6"/>
      <c r="AK13" s="6"/>
      <c r="AL13" s="6"/>
      <c r="AM13" s="2"/>
      <c r="AN13" s="2" t="s">
        <v>14</v>
      </c>
      <c r="AO13" s="2" t="str">
        <f>IF(AND($K$13="□",$O$13="□"),"■","")</f>
        <v>■</v>
      </c>
      <c r="AP13" s="2"/>
      <c r="AQ13" s="2" t="s">
        <v>14</v>
      </c>
      <c r="AR13" s="2" t="str">
        <f>IF(AND($G$13&lt;&gt;"■",COUNTIF($O$13:$O$13,"■")=0),"■","")</f>
        <v/>
      </c>
      <c r="AT13" s="2" t="s">
        <v>14</v>
      </c>
      <c r="AU13" s="2" t="str">
        <f>IF(COUNTIF($G$13:$K$13,"■")=0,"■","")</f>
        <v/>
      </c>
    </row>
    <row r="14" spans="2:47" s="217" customFormat="1" ht="9.9" customHeight="1" thickBot="1" x14ac:dyDescent="0.5">
      <c r="B14" s="2"/>
      <c r="C14" s="2"/>
      <c r="D14" s="2"/>
      <c r="E14" s="2"/>
      <c r="F14" s="2"/>
      <c r="G14" s="2"/>
      <c r="H14" s="2"/>
      <c r="I14" s="2"/>
      <c r="J14" s="2"/>
      <c r="K14" s="2"/>
      <c r="L14" s="2"/>
      <c r="M14" s="2"/>
      <c r="N14" s="2"/>
      <c r="O14" s="2"/>
      <c r="P14" s="2"/>
      <c r="Q14" s="2"/>
      <c r="R14" s="2"/>
      <c r="T14" s="2"/>
      <c r="U14" s="2"/>
      <c r="V14" s="2"/>
      <c r="W14" s="2"/>
      <c r="X14" s="2"/>
      <c r="Y14" s="2"/>
      <c r="Z14" s="2"/>
      <c r="AA14" s="223"/>
      <c r="AB14" s="6"/>
      <c r="AC14" s="6"/>
      <c r="AD14" s="6"/>
      <c r="AE14" s="6"/>
      <c r="AF14" s="6"/>
      <c r="AG14" s="6"/>
      <c r="AH14" s="6"/>
      <c r="AI14" s="6"/>
      <c r="AJ14" s="6"/>
      <c r="AK14" s="6"/>
      <c r="AL14" s="6"/>
      <c r="AM14" s="2"/>
      <c r="AN14" s="2"/>
      <c r="AO14" s="2"/>
      <c r="AP14" s="2"/>
      <c r="AQ14" s="2"/>
      <c r="AR14" s="2"/>
      <c r="AS14" s="2"/>
      <c r="AT14" s="2"/>
      <c r="AU14" s="2"/>
    </row>
    <row r="15" spans="2:47" s="5" customFormat="1" ht="24.9" customHeight="1" thickBot="1" x14ac:dyDescent="0.5">
      <c r="B15" s="11" t="s">
        <v>15</v>
      </c>
      <c r="C15" s="633" t="s">
        <v>16</v>
      </c>
      <c r="D15" s="633"/>
      <c r="E15" s="634"/>
      <c r="F15" s="635"/>
      <c r="G15" s="636"/>
      <c r="H15" s="636"/>
      <c r="I15" s="636"/>
      <c r="J15" s="636"/>
      <c r="K15" s="636"/>
      <c r="L15" s="636"/>
      <c r="M15" s="636"/>
      <c r="N15" s="636"/>
      <c r="O15" s="636"/>
      <c r="P15" s="636"/>
      <c r="Q15" s="636"/>
      <c r="R15" s="637"/>
      <c r="T15" s="6"/>
      <c r="U15" s="6"/>
      <c r="V15" s="6"/>
      <c r="W15" s="6"/>
      <c r="X15" s="6"/>
      <c r="Y15" s="6"/>
      <c r="Z15" s="6"/>
      <c r="AA15" s="6"/>
      <c r="AB15" s="224"/>
      <c r="AC15" s="6"/>
      <c r="AD15" s="6"/>
      <c r="AE15" s="6"/>
      <c r="AF15" s="6"/>
      <c r="AG15" s="6"/>
      <c r="AH15" s="6"/>
      <c r="AI15" s="6"/>
      <c r="AJ15" s="6"/>
      <c r="AK15" s="6"/>
      <c r="AL15" s="4"/>
      <c r="AM15" s="4"/>
      <c r="AN15" s="225"/>
      <c r="AO15" s="4"/>
      <c r="AP15" s="4"/>
      <c r="AQ15" s="4"/>
      <c r="AR15" s="4"/>
      <c r="AS15" s="4"/>
      <c r="AT15" s="4"/>
      <c r="AU15" s="4"/>
    </row>
    <row r="16" spans="2:47" s="217" customFormat="1" ht="9.9" customHeight="1" thickBot="1" x14ac:dyDescent="0.5">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row>
    <row r="17" spans="2:48" s="5" customFormat="1" ht="24.9" customHeight="1" thickBot="1" x14ac:dyDescent="0.5">
      <c r="B17" s="11" t="s">
        <v>17</v>
      </c>
      <c r="C17" s="633" t="s">
        <v>18</v>
      </c>
      <c r="D17" s="633"/>
      <c r="E17" s="634"/>
      <c r="F17" s="1150" t="s">
        <v>292</v>
      </c>
      <c r="G17" s="1151"/>
      <c r="H17" s="1151"/>
      <c r="I17" s="1151"/>
      <c r="J17" s="1151"/>
      <c r="K17" s="1151"/>
      <c r="L17" s="1151"/>
      <c r="M17" s="1151"/>
      <c r="N17" s="1151"/>
      <c r="O17" s="1151"/>
      <c r="P17" s="1151"/>
      <c r="Q17" s="1151"/>
      <c r="R17" s="1152"/>
      <c r="S17" s="226"/>
      <c r="T17" s="6"/>
      <c r="U17" s="6"/>
      <c r="V17" s="6"/>
      <c r="W17" s="6"/>
      <c r="X17" s="6"/>
      <c r="Y17" s="6"/>
      <c r="Z17" s="6"/>
      <c r="AA17" s="6"/>
      <c r="AB17" s="6"/>
      <c r="AC17" s="6"/>
      <c r="AD17" s="6"/>
      <c r="AE17" s="6"/>
      <c r="AF17" s="6"/>
      <c r="AG17" s="6"/>
      <c r="AH17" s="6"/>
      <c r="AI17" s="6"/>
      <c r="AJ17" s="6"/>
      <c r="AK17" s="6"/>
      <c r="AL17" s="4"/>
      <c r="AM17" s="4"/>
      <c r="AO17" s="225" t="s">
        <v>19</v>
      </c>
      <c r="AP17" s="4"/>
      <c r="AQ17" s="4"/>
      <c r="AR17" s="4"/>
      <c r="AS17" s="4"/>
      <c r="AT17" s="4"/>
      <c r="AU17" s="4"/>
    </row>
    <row r="18" spans="2:48" s="217" customFormat="1" ht="9.9" customHeight="1" x14ac:dyDescent="0.45">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row>
    <row r="19" spans="2:48" s="217" customFormat="1" ht="9.9" customHeight="1" thickBot="1" x14ac:dyDescent="0.5">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row>
    <row r="20" spans="2:48" s="217" customFormat="1" ht="18" customHeight="1" x14ac:dyDescent="0.45">
      <c r="B20" s="405" t="s">
        <v>20</v>
      </c>
      <c r="C20" s="638" t="s">
        <v>21</v>
      </c>
      <c r="D20" s="408"/>
      <c r="E20" s="409"/>
      <c r="F20" s="416" t="s">
        <v>22</v>
      </c>
      <c r="G20" s="641"/>
      <c r="H20" s="417"/>
      <c r="I20" s="227" t="s">
        <v>23</v>
      </c>
      <c r="J20" s="1153" t="s">
        <v>293</v>
      </c>
      <c r="K20" s="1153"/>
      <c r="L20" s="228" t="s">
        <v>24</v>
      </c>
      <c r="M20" s="1153" t="s">
        <v>294</v>
      </c>
      <c r="N20" s="1153"/>
      <c r="O20" s="643"/>
      <c r="P20" s="643"/>
      <c r="Q20" s="643"/>
      <c r="R20" s="643"/>
      <c r="S20" s="643"/>
      <c r="T20" s="643"/>
      <c r="U20" s="643"/>
      <c r="V20" s="643"/>
      <c r="W20" s="643"/>
      <c r="X20" s="643"/>
      <c r="Y20" s="643"/>
      <c r="Z20" s="643"/>
      <c r="AA20" s="643"/>
      <c r="AB20" s="643"/>
      <c r="AC20" s="643"/>
      <c r="AD20" s="643"/>
      <c r="AE20" s="643"/>
      <c r="AF20" s="643"/>
      <c r="AG20" s="643"/>
      <c r="AH20" s="643"/>
      <c r="AI20" s="643"/>
      <c r="AJ20" s="643"/>
      <c r="AK20" s="644"/>
      <c r="AL20" s="2"/>
      <c r="AM20" s="2"/>
      <c r="AN20" s="2"/>
      <c r="AO20" s="2"/>
      <c r="AP20" s="2"/>
      <c r="AQ20" s="2"/>
      <c r="AR20" s="2"/>
      <c r="AS20" s="2"/>
      <c r="AT20" s="2"/>
      <c r="AU20" s="2"/>
    </row>
    <row r="21" spans="2:48" s="217" customFormat="1" ht="24.9" customHeight="1" x14ac:dyDescent="0.45">
      <c r="B21" s="406"/>
      <c r="C21" s="639"/>
      <c r="D21" s="410"/>
      <c r="E21" s="411"/>
      <c r="F21" s="439"/>
      <c r="G21" s="445"/>
      <c r="H21" s="440"/>
      <c r="I21" s="1154" t="s">
        <v>295</v>
      </c>
      <c r="J21" s="1155"/>
      <c r="K21" s="1155"/>
      <c r="L21" s="1155"/>
      <c r="M21" s="1155"/>
      <c r="N21" s="1155"/>
      <c r="O21" s="1155"/>
      <c r="P21" s="1155"/>
      <c r="Q21" s="1155"/>
      <c r="R21" s="1155"/>
      <c r="S21" s="1155"/>
      <c r="T21" s="1155"/>
      <c r="U21" s="1155"/>
      <c r="V21" s="1155"/>
      <c r="W21" s="1155"/>
      <c r="X21" s="1155"/>
      <c r="Y21" s="1155"/>
      <c r="Z21" s="1155"/>
      <c r="AA21" s="1155"/>
      <c r="AB21" s="1155"/>
      <c r="AC21" s="1155"/>
      <c r="AD21" s="1155"/>
      <c r="AE21" s="1155"/>
      <c r="AF21" s="1155"/>
      <c r="AG21" s="1155"/>
      <c r="AH21" s="1155"/>
      <c r="AI21" s="1155"/>
      <c r="AJ21" s="1155"/>
      <c r="AK21" s="1156"/>
      <c r="AL21" s="2"/>
      <c r="AM21" s="2"/>
      <c r="AN21" s="2"/>
      <c r="AO21" s="2"/>
      <c r="AP21" s="2"/>
      <c r="AQ21" s="2"/>
      <c r="AR21" s="2"/>
      <c r="AS21" s="2"/>
      <c r="AT21" s="2"/>
      <c r="AU21" s="2"/>
    </row>
    <row r="22" spans="2:48" s="217" customFormat="1" ht="24.9" customHeight="1" x14ac:dyDescent="0.45">
      <c r="B22" s="406"/>
      <c r="C22" s="639"/>
      <c r="D22" s="410"/>
      <c r="E22" s="411"/>
      <c r="F22" s="441"/>
      <c r="G22" s="364"/>
      <c r="H22" s="365"/>
      <c r="I22" s="1157" t="s">
        <v>296</v>
      </c>
      <c r="J22" s="1158"/>
      <c r="K22" s="1158"/>
      <c r="L22" s="1158"/>
      <c r="M22" s="1158"/>
      <c r="N22" s="1158"/>
      <c r="O22" s="1158"/>
      <c r="P22" s="1158"/>
      <c r="Q22" s="1158"/>
      <c r="R22" s="1158"/>
      <c r="S22" s="1158"/>
      <c r="T22" s="1158"/>
      <c r="U22" s="1158"/>
      <c r="V22" s="1158"/>
      <c r="W22" s="1158"/>
      <c r="X22" s="1158"/>
      <c r="Y22" s="1158"/>
      <c r="Z22" s="1158"/>
      <c r="AA22" s="1158"/>
      <c r="AB22" s="1158"/>
      <c r="AC22" s="1158"/>
      <c r="AD22" s="1158"/>
      <c r="AE22" s="1158"/>
      <c r="AF22" s="1158"/>
      <c r="AG22" s="1158"/>
      <c r="AH22" s="1158"/>
      <c r="AI22" s="1158"/>
      <c r="AJ22" s="1158"/>
      <c r="AK22" s="1159"/>
      <c r="AL22" s="2"/>
      <c r="AM22" s="2"/>
      <c r="AN22" s="2"/>
      <c r="AO22" s="2"/>
      <c r="AP22" s="2"/>
      <c r="AQ22" s="2"/>
      <c r="AR22" s="2"/>
      <c r="AS22" s="2"/>
      <c r="AT22" s="2"/>
      <c r="AU22" s="2"/>
    </row>
    <row r="23" spans="2:48" s="217" customFormat="1" ht="15" customHeight="1" x14ac:dyDescent="0.45">
      <c r="B23" s="406"/>
      <c r="C23" s="639"/>
      <c r="D23" s="410"/>
      <c r="E23" s="411"/>
      <c r="F23" s="360" t="s">
        <v>25</v>
      </c>
      <c r="G23" s="360"/>
      <c r="H23" s="361"/>
      <c r="I23" s="1160" t="s">
        <v>297</v>
      </c>
      <c r="J23" s="1160"/>
      <c r="K23" s="1160"/>
      <c r="L23" s="1160"/>
      <c r="M23" s="1160"/>
      <c r="N23" s="1160"/>
      <c r="O23" s="1160"/>
      <c r="P23" s="1160"/>
      <c r="Q23" s="1160"/>
      <c r="R23" s="1160"/>
      <c r="S23" s="1160"/>
      <c r="T23" s="1160"/>
      <c r="U23" s="1160"/>
      <c r="V23" s="1160"/>
      <c r="W23" s="1160"/>
      <c r="X23" s="1160"/>
      <c r="Y23" s="1160"/>
      <c r="Z23" s="1160"/>
      <c r="AA23" s="1160"/>
      <c r="AB23" s="646" t="s">
        <v>26</v>
      </c>
      <c r="AC23" s="647"/>
      <c r="AD23" s="647"/>
      <c r="AE23" s="647"/>
      <c r="AF23" s="647"/>
      <c r="AG23" s="647"/>
      <c r="AH23" s="647"/>
      <c r="AI23" s="647"/>
      <c r="AJ23" s="647"/>
      <c r="AK23" s="648"/>
      <c r="AL23" s="2"/>
      <c r="AM23" s="2"/>
      <c r="AN23" s="2"/>
      <c r="AO23" s="2"/>
      <c r="AP23" s="2"/>
      <c r="AQ23" s="2"/>
      <c r="AR23" s="2"/>
      <c r="AS23" s="2"/>
      <c r="AT23" s="2"/>
      <c r="AU23" s="2"/>
    </row>
    <row r="24" spans="2:48" s="217" customFormat="1" ht="30" customHeight="1" x14ac:dyDescent="0.45">
      <c r="B24" s="406"/>
      <c r="C24" s="639"/>
      <c r="D24" s="410"/>
      <c r="E24" s="411"/>
      <c r="F24" s="364" t="s">
        <v>27</v>
      </c>
      <c r="G24" s="364"/>
      <c r="H24" s="365"/>
      <c r="I24" s="1158" t="s">
        <v>298</v>
      </c>
      <c r="J24" s="1158"/>
      <c r="K24" s="1158"/>
      <c r="L24" s="1158"/>
      <c r="M24" s="1158"/>
      <c r="N24" s="1158"/>
      <c r="O24" s="1158"/>
      <c r="P24" s="1158"/>
      <c r="Q24" s="1158"/>
      <c r="R24" s="1158"/>
      <c r="S24" s="1158"/>
      <c r="T24" s="1158"/>
      <c r="U24" s="1158"/>
      <c r="V24" s="1158"/>
      <c r="W24" s="1158"/>
      <c r="X24" s="1158"/>
      <c r="Y24" s="1158"/>
      <c r="Z24" s="1158"/>
      <c r="AA24" s="1158"/>
      <c r="AB24" s="649"/>
      <c r="AC24" s="650"/>
      <c r="AD24" s="650"/>
      <c r="AE24" s="650"/>
      <c r="AF24" s="650"/>
      <c r="AG24" s="650"/>
      <c r="AH24" s="650"/>
      <c r="AI24" s="650"/>
      <c r="AJ24" s="650"/>
      <c r="AK24" s="651"/>
      <c r="AL24" s="2"/>
      <c r="AM24" s="2"/>
      <c r="AN24" s="2"/>
      <c r="AO24" s="2"/>
      <c r="AP24" s="2"/>
      <c r="AQ24" s="2"/>
      <c r="AR24" s="2"/>
      <c r="AS24" s="2"/>
      <c r="AT24" s="2"/>
      <c r="AU24" s="2"/>
    </row>
    <row r="25" spans="2:48" s="3" customFormat="1" ht="15" customHeight="1" x14ac:dyDescent="0.45">
      <c r="B25" s="406"/>
      <c r="C25" s="639"/>
      <c r="D25" s="410"/>
      <c r="E25" s="411"/>
      <c r="F25" s="445" t="s">
        <v>25</v>
      </c>
      <c r="G25" s="445"/>
      <c r="H25" s="440"/>
      <c r="I25" s="1160" t="s">
        <v>299</v>
      </c>
      <c r="J25" s="1160"/>
      <c r="K25" s="1160"/>
      <c r="L25" s="1160"/>
      <c r="M25" s="1160"/>
      <c r="N25" s="1160"/>
      <c r="O25" s="1160"/>
      <c r="P25" s="1160"/>
      <c r="Q25" s="1160"/>
      <c r="R25" s="1160"/>
      <c r="S25" s="1160"/>
      <c r="T25" s="1160"/>
      <c r="U25" s="1160"/>
      <c r="V25" s="1160"/>
      <c r="W25" s="1160"/>
      <c r="X25" s="1160"/>
      <c r="Y25" s="1160"/>
      <c r="Z25" s="1160"/>
      <c r="AA25" s="1160"/>
      <c r="AB25" s="649"/>
      <c r="AC25" s="650"/>
      <c r="AD25" s="650"/>
      <c r="AE25" s="650"/>
      <c r="AF25" s="650"/>
      <c r="AG25" s="650"/>
      <c r="AH25" s="650"/>
      <c r="AI25" s="650"/>
      <c r="AJ25" s="650"/>
      <c r="AK25" s="651"/>
      <c r="AL25" s="2"/>
      <c r="AM25" s="2"/>
      <c r="AN25" s="2"/>
      <c r="AO25" s="2"/>
      <c r="AP25" s="2"/>
      <c r="AQ25" s="2"/>
      <c r="AR25" s="2"/>
      <c r="AS25" s="2"/>
      <c r="AT25" s="2"/>
      <c r="AU25" s="2"/>
    </row>
    <row r="26" spans="2:48" s="217" customFormat="1" ht="30" customHeight="1" x14ac:dyDescent="0.45">
      <c r="B26" s="406"/>
      <c r="C26" s="639"/>
      <c r="D26" s="410"/>
      <c r="E26" s="411"/>
      <c r="F26" s="364" t="s">
        <v>28</v>
      </c>
      <c r="G26" s="364"/>
      <c r="H26" s="365"/>
      <c r="I26" s="1161" t="s">
        <v>300</v>
      </c>
      <c r="J26" s="1161"/>
      <c r="K26" s="1161"/>
      <c r="L26" s="1161"/>
      <c r="M26" s="1161"/>
      <c r="N26" s="1161"/>
      <c r="O26" s="1161"/>
      <c r="P26" s="1161"/>
      <c r="Q26" s="1161"/>
      <c r="R26" s="1161"/>
      <c r="S26" s="1161"/>
      <c r="T26" s="1161"/>
      <c r="U26" s="1161"/>
      <c r="V26" s="1161"/>
      <c r="W26" s="1161"/>
      <c r="X26" s="1161"/>
      <c r="Y26" s="1161"/>
      <c r="Z26" s="1161"/>
      <c r="AA26" s="1161"/>
      <c r="AB26" s="652"/>
      <c r="AC26" s="653"/>
      <c r="AD26" s="653"/>
      <c r="AE26" s="653"/>
      <c r="AF26" s="653"/>
      <c r="AG26" s="653"/>
      <c r="AH26" s="653"/>
      <c r="AI26" s="653"/>
      <c r="AJ26" s="653"/>
      <c r="AK26" s="654"/>
      <c r="AL26" s="2"/>
      <c r="AM26" s="2"/>
      <c r="AN26" s="2"/>
      <c r="AO26" s="2"/>
      <c r="AP26" s="2"/>
      <c r="AQ26" s="2"/>
      <c r="AR26" s="2"/>
      <c r="AS26" s="2"/>
      <c r="AT26" s="2"/>
      <c r="AU26" s="2"/>
    </row>
    <row r="27" spans="2:48" s="217" customFormat="1" ht="24.9" customHeight="1" x14ac:dyDescent="0.45">
      <c r="B27" s="406"/>
      <c r="C27" s="639"/>
      <c r="D27" s="410"/>
      <c r="E27" s="411"/>
      <c r="F27" s="445" t="s">
        <v>29</v>
      </c>
      <c r="G27" s="445"/>
      <c r="H27" s="440"/>
      <c r="I27" s="1139" t="s">
        <v>444</v>
      </c>
      <c r="J27" s="1140"/>
      <c r="K27" s="1140"/>
      <c r="L27" s="1140"/>
      <c r="M27" s="1140"/>
      <c r="N27" s="1140"/>
      <c r="O27" s="1140"/>
      <c r="P27" s="1140"/>
      <c r="Q27" s="1140"/>
      <c r="R27" s="1140"/>
      <c r="S27" s="1140"/>
      <c r="T27" s="1140"/>
      <c r="U27" s="229" t="s">
        <v>435</v>
      </c>
      <c r="V27" s="655" t="s">
        <v>30</v>
      </c>
      <c r="W27" s="656"/>
      <c r="X27" s="657"/>
      <c r="Y27" s="1139" t="s">
        <v>445</v>
      </c>
      <c r="Z27" s="1140"/>
      <c r="AA27" s="1140"/>
      <c r="AB27" s="1140"/>
      <c r="AC27" s="1140"/>
      <c r="AD27" s="1140"/>
      <c r="AE27" s="1140"/>
      <c r="AF27" s="1140"/>
      <c r="AG27" s="1140"/>
      <c r="AH27" s="1140"/>
      <c r="AI27" s="1140"/>
      <c r="AJ27" s="1140"/>
      <c r="AK27" s="230" t="s">
        <v>435</v>
      </c>
      <c r="AL27" s="2"/>
      <c r="AM27" s="2"/>
      <c r="AN27" s="2"/>
      <c r="AO27" s="2"/>
      <c r="AP27" s="2"/>
      <c r="AQ27" s="2"/>
      <c r="AR27" s="2"/>
      <c r="AS27" s="2"/>
      <c r="AT27" s="2"/>
      <c r="AU27" s="2"/>
    </row>
    <row r="28" spans="2:48" s="217" customFormat="1" ht="24.9" customHeight="1" x14ac:dyDescent="0.45">
      <c r="B28" s="406"/>
      <c r="C28" s="639"/>
      <c r="D28" s="410"/>
      <c r="E28" s="411"/>
      <c r="F28" s="386" t="s">
        <v>31</v>
      </c>
      <c r="G28" s="386"/>
      <c r="H28" s="387"/>
      <c r="I28" s="1141" t="s">
        <v>301</v>
      </c>
      <c r="J28" s="1142"/>
      <c r="K28" s="1142"/>
      <c r="L28" s="1142"/>
      <c r="M28" s="1142"/>
      <c r="N28" s="1142"/>
      <c r="O28" s="1142"/>
      <c r="P28" s="1142"/>
      <c r="Q28" s="1142"/>
      <c r="R28" s="1142"/>
      <c r="S28" s="1142"/>
      <c r="T28" s="1142"/>
      <c r="U28" s="1143"/>
      <c r="V28" s="389" t="s">
        <v>32</v>
      </c>
      <c r="W28" s="390"/>
      <c r="X28" s="391"/>
      <c r="Y28" s="1144" t="s">
        <v>301</v>
      </c>
      <c r="Z28" s="1145"/>
      <c r="AA28" s="1145"/>
      <c r="AB28" s="1145"/>
      <c r="AC28" s="1145"/>
      <c r="AD28" s="1145"/>
      <c r="AE28" s="1145"/>
      <c r="AF28" s="1145"/>
      <c r="AG28" s="1145"/>
      <c r="AH28" s="1145"/>
      <c r="AI28" s="1145"/>
      <c r="AJ28" s="1145"/>
      <c r="AK28" s="231" t="s">
        <v>435</v>
      </c>
      <c r="AL28" s="2"/>
      <c r="AM28" s="2"/>
      <c r="AP28" s="2"/>
      <c r="AQ28" s="2"/>
      <c r="AR28" s="2"/>
      <c r="AS28" s="2"/>
      <c r="AT28" s="2"/>
      <c r="AU28" s="2"/>
      <c r="AV28" s="232" t="s">
        <v>33</v>
      </c>
    </row>
    <row r="29" spans="2:48" s="217" customFormat="1" ht="24.9" customHeight="1" x14ac:dyDescent="0.45">
      <c r="B29" s="406"/>
      <c r="C29" s="639"/>
      <c r="D29" s="410"/>
      <c r="E29" s="411"/>
      <c r="F29" s="394" t="s">
        <v>34</v>
      </c>
      <c r="G29" s="360"/>
      <c r="H29" s="361"/>
      <c r="I29" s="1146" t="s">
        <v>302</v>
      </c>
      <c r="J29" s="1147"/>
      <c r="K29" s="1147"/>
      <c r="L29" s="1147"/>
      <c r="M29" s="1147"/>
      <c r="N29" s="1147"/>
      <c r="O29" s="1147"/>
      <c r="P29" s="1147"/>
      <c r="Q29" s="1147"/>
      <c r="R29" s="1147"/>
      <c r="S29" s="1147"/>
      <c r="T29" s="1147"/>
      <c r="U29" s="1147"/>
      <c r="V29" s="233" t="s">
        <v>35</v>
      </c>
      <c r="W29" s="1147" t="s">
        <v>303</v>
      </c>
      <c r="X29" s="1148"/>
      <c r="Y29" s="1148"/>
      <c r="Z29" s="1148"/>
      <c r="AA29" s="1148"/>
      <c r="AB29" s="1148"/>
      <c r="AC29" s="1148"/>
      <c r="AD29" s="1148"/>
      <c r="AE29" s="1148"/>
      <c r="AF29" s="1148"/>
      <c r="AG29" s="1148"/>
      <c r="AH29" s="1148"/>
      <c r="AI29" s="1148"/>
      <c r="AJ29" s="1148"/>
      <c r="AK29" s="1149"/>
      <c r="AL29" s="2"/>
      <c r="AM29" s="2"/>
      <c r="AN29" s="2"/>
      <c r="AO29" s="2"/>
      <c r="AP29" s="2"/>
      <c r="AQ29" s="2"/>
      <c r="AR29" s="2"/>
      <c r="AS29" s="2"/>
      <c r="AT29" s="2"/>
      <c r="AU29" s="2"/>
      <c r="AV29" s="234" t="str">
        <f>I29&amp;V29&amp;W29</f>
        <v>system-taro@aaaaa.co.jp</v>
      </c>
    </row>
    <row r="30" spans="2:48" s="217" customFormat="1" ht="15" customHeight="1" x14ac:dyDescent="0.45">
      <c r="B30" s="406"/>
      <c r="C30" s="639"/>
      <c r="D30" s="410"/>
      <c r="E30" s="411"/>
      <c r="F30" s="422"/>
      <c r="G30" s="630"/>
      <c r="H30" s="423"/>
      <c r="I30" s="427" t="str">
        <f>IF(I29="","",I29&amp;V29&amp;W29)</f>
        <v>system-taro@aaaaa.co.jp</v>
      </c>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H30" s="428"/>
      <c r="AI30" s="428"/>
      <c r="AJ30" s="428"/>
      <c r="AK30" s="429"/>
      <c r="AL30" s="2"/>
      <c r="AM30" s="2"/>
      <c r="AN30" s="2"/>
      <c r="AO30" s="2"/>
      <c r="AP30" s="2"/>
      <c r="AQ30" s="2"/>
      <c r="AR30" s="2"/>
      <c r="AS30" s="2"/>
      <c r="AT30" s="2"/>
      <c r="AU30" s="2"/>
      <c r="AV30" s="234"/>
    </row>
    <row r="31" spans="2:48" s="217" customFormat="1" ht="30" customHeight="1" thickBot="1" x14ac:dyDescent="0.5">
      <c r="B31" s="407"/>
      <c r="C31" s="640"/>
      <c r="D31" s="412"/>
      <c r="E31" s="413"/>
      <c r="F31" s="619" t="s">
        <v>36</v>
      </c>
      <c r="G31" s="620"/>
      <c r="H31" s="621"/>
      <c r="I31" s="622" t="s">
        <v>37</v>
      </c>
      <c r="J31" s="623"/>
      <c r="K31" s="624" t="s">
        <v>390</v>
      </c>
      <c r="L31" s="624"/>
      <c r="M31" s="624"/>
      <c r="N31" s="624"/>
      <c r="O31" s="624"/>
      <c r="P31" s="624"/>
      <c r="Q31" s="624"/>
      <c r="R31" s="624"/>
      <c r="S31" s="624"/>
      <c r="T31" s="624"/>
      <c r="U31" s="624"/>
      <c r="V31" s="235" t="s">
        <v>11</v>
      </c>
      <c r="W31" s="625" t="s">
        <v>38</v>
      </c>
      <c r="X31" s="625"/>
      <c r="Y31" s="625"/>
      <c r="Z31" s="235" t="s">
        <v>11</v>
      </c>
      <c r="AA31" s="625" t="s">
        <v>39</v>
      </c>
      <c r="AB31" s="625"/>
      <c r="AC31" s="625"/>
      <c r="AD31" s="236"/>
      <c r="AE31" s="237"/>
      <c r="AF31" s="237"/>
      <c r="AG31" s="237"/>
      <c r="AH31" s="237"/>
      <c r="AI31" s="237"/>
      <c r="AJ31" s="237"/>
      <c r="AK31" s="238"/>
      <c r="AL31" s="2"/>
      <c r="AM31" s="2"/>
      <c r="AN31" s="2" t="s">
        <v>14</v>
      </c>
      <c r="AO31" s="2" t="str">
        <f>IF($Z$31="□","■","")</f>
        <v>■</v>
      </c>
      <c r="AP31" s="2"/>
      <c r="AQ31" s="2" t="s">
        <v>14</v>
      </c>
      <c r="AR31" s="2" t="str">
        <f>IF($V$31="□","■","")</f>
        <v>■</v>
      </c>
      <c r="AS31" s="239"/>
      <c r="AT31" s="2"/>
      <c r="AU31" s="2"/>
    </row>
    <row r="32" spans="2:48" ht="15" customHeight="1" x14ac:dyDescent="0.45"/>
    <row r="33" spans="2:47" ht="15" customHeight="1" x14ac:dyDescent="0.45">
      <c r="AE33" s="240"/>
      <c r="AF33" s="240"/>
      <c r="AG33" s="240"/>
      <c r="AH33" s="240"/>
      <c r="AI33" s="240"/>
      <c r="AJ33" s="241" t="s">
        <v>436</v>
      </c>
      <c r="AK33" s="240"/>
    </row>
    <row r="34" spans="2:47" ht="15" customHeight="1" x14ac:dyDescent="0.45"/>
    <row r="35" spans="2:47" s="217" customFormat="1" ht="15" customHeight="1" x14ac:dyDescent="0.45">
      <c r="B35" s="2"/>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2"/>
      <c r="AL35" s="2"/>
      <c r="AM35" s="2"/>
      <c r="AN35" s="2"/>
      <c r="AO35" s="2"/>
      <c r="AP35" s="2"/>
      <c r="AQ35" s="2"/>
      <c r="AR35" s="2"/>
      <c r="AS35" s="2"/>
      <c r="AT35" s="2"/>
      <c r="AU35" s="2"/>
    </row>
    <row r="36" spans="2:47" ht="15" customHeight="1" x14ac:dyDescent="0.45"/>
    <row r="37" spans="2:47" ht="15" customHeight="1" x14ac:dyDescent="0.45"/>
    <row r="38" spans="2:47" ht="15" customHeight="1" x14ac:dyDescent="0.45"/>
    <row r="39" spans="2:47" s="217" customFormat="1" ht="15" customHeight="1" x14ac:dyDescent="0.45">
      <c r="B39" s="242" t="s">
        <v>40</v>
      </c>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
      <c r="AM39" s="2"/>
      <c r="AN39" s="2"/>
      <c r="AO39" s="2"/>
      <c r="AP39" s="2"/>
      <c r="AQ39" s="2"/>
      <c r="AR39" s="2"/>
      <c r="AS39" s="2"/>
      <c r="AT39" s="2"/>
      <c r="AU39" s="2"/>
    </row>
    <row r="40" spans="2:47" s="217" customFormat="1" ht="15" customHeight="1" x14ac:dyDescent="0.45">
      <c r="B40" s="607" t="s">
        <v>41</v>
      </c>
      <c r="C40" s="608"/>
      <c r="D40" s="608"/>
      <c r="E40" s="608"/>
      <c r="F40" s="608"/>
      <c r="G40" s="608"/>
      <c r="H40" s="608"/>
      <c r="I40" s="608"/>
      <c r="J40" s="609"/>
      <c r="K40" s="607" t="s">
        <v>42</v>
      </c>
      <c r="L40" s="608"/>
      <c r="M40" s="608"/>
      <c r="N40" s="608"/>
      <c r="O40" s="608"/>
      <c r="P40" s="608"/>
      <c r="Q40" s="608"/>
      <c r="R40" s="608"/>
      <c r="S40" s="608"/>
      <c r="T40" s="608"/>
      <c r="U40" s="608"/>
      <c r="V40" s="608"/>
      <c r="W40" s="608"/>
      <c r="X40" s="608"/>
      <c r="Y40" s="609"/>
      <c r="Z40" s="608" t="s">
        <v>43</v>
      </c>
      <c r="AA40" s="608"/>
      <c r="AB40" s="608"/>
      <c r="AC40" s="608"/>
      <c r="AD40" s="608"/>
      <c r="AE40" s="608"/>
      <c r="AF40" s="608"/>
      <c r="AG40" s="608"/>
      <c r="AH40" s="608"/>
      <c r="AI40" s="608"/>
      <c r="AJ40" s="608"/>
      <c r="AK40" s="609"/>
      <c r="AL40" s="2"/>
      <c r="AM40" s="2"/>
      <c r="AN40" s="2"/>
      <c r="AO40" s="2"/>
      <c r="AP40" s="2"/>
      <c r="AQ40" s="2"/>
      <c r="AR40" s="2"/>
      <c r="AS40" s="2"/>
      <c r="AT40" s="2"/>
      <c r="AU40" s="2"/>
    </row>
    <row r="41" spans="2:47" s="217" customFormat="1" ht="35.1" customHeight="1" x14ac:dyDescent="0.45">
      <c r="B41" s="610" t="s">
        <v>44</v>
      </c>
      <c r="C41" s="611"/>
      <c r="D41" s="358"/>
      <c r="E41" s="359"/>
      <c r="F41" s="359"/>
      <c r="G41" s="359"/>
      <c r="H41" s="359"/>
      <c r="I41" s="359"/>
      <c r="J41" s="612"/>
      <c r="K41" s="613"/>
      <c r="L41" s="614"/>
      <c r="M41" s="614"/>
      <c r="N41" s="614"/>
      <c r="O41" s="614"/>
      <c r="P41" s="614"/>
      <c r="Q41" s="614"/>
      <c r="R41" s="614"/>
      <c r="S41" s="614"/>
      <c r="T41" s="614"/>
      <c r="U41" s="614"/>
      <c r="V41" s="614"/>
      <c r="W41" s="614"/>
      <c r="X41" s="614"/>
      <c r="Y41" s="615"/>
      <c r="Z41" s="616"/>
      <c r="AA41" s="617"/>
      <c r="AB41" s="617"/>
      <c r="AC41" s="617"/>
      <c r="AD41" s="617"/>
      <c r="AE41" s="617"/>
      <c r="AF41" s="617"/>
      <c r="AG41" s="617"/>
      <c r="AH41" s="617"/>
      <c r="AI41" s="617"/>
      <c r="AJ41" s="617"/>
      <c r="AK41" s="618"/>
      <c r="AL41" s="2"/>
      <c r="AM41" s="2"/>
      <c r="AN41" s="2"/>
      <c r="AO41" s="2"/>
      <c r="AP41" s="2"/>
      <c r="AQ41" s="2"/>
      <c r="AR41" s="2"/>
      <c r="AS41" s="2"/>
      <c r="AT41" s="2"/>
      <c r="AU41" s="2"/>
    </row>
    <row r="42" spans="2:47" s="217" customFormat="1" ht="35.1" customHeight="1" x14ac:dyDescent="0.45">
      <c r="B42" s="610" t="s">
        <v>45</v>
      </c>
      <c r="C42" s="611"/>
      <c r="D42" s="358"/>
      <c r="E42" s="359"/>
      <c r="F42" s="359"/>
      <c r="G42" s="359"/>
      <c r="H42" s="359"/>
      <c r="I42" s="359"/>
      <c r="J42" s="612"/>
      <c r="K42" s="613"/>
      <c r="L42" s="614"/>
      <c r="M42" s="614"/>
      <c r="N42" s="614"/>
      <c r="O42" s="614"/>
      <c r="P42" s="614"/>
      <c r="Q42" s="614"/>
      <c r="R42" s="614"/>
      <c r="S42" s="614"/>
      <c r="T42" s="614"/>
      <c r="U42" s="614"/>
      <c r="V42" s="614"/>
      <c r="W42" s="614"/>
      <c r="X42" s="614"/>
      <c r="Y42" s="615"/>
      <c r="Z42" s="616"/>
      <c r="AA42" s="617"/>
      <c r="AB42" s="617"/>
      <c r="AC42" s="617"/>
      <c r="AD42" s="617"/>
      <c r="AE42" s="617"/>
      <c r="AF42" s="617"/>
      <c r="AG42" s="617"/>
      <c r="AH42" s="617"/>
      <c r="AI42" s="617"/>
      <c r="AJ42" s="617"/>
      <c r="AK42" s="618"/>
      <c r="AL42" s="2"/>
      <c r="AM42" s="2"/>
      <c r="AN42" s="2"/>
      <c r="AO42" s="2"/>
      <c r="AP42" s="2"/>
      <c r="AQ42" s="2"/>
      <c r="AR42" s="2"/>
      <c r="AS42" s="2"/>
      <c r="AT42" s="2"/>
      <c r="AU42" s="2"/>
    </row>
    <row r="43" spans="2:47" s="217" customFormat="1" ht="9.9" customHeight="1" x14ac:dyDescent="0.45">
      <c r="B43" s="244"/>
      <c r="C43" s="244"/>
      <c r="D43" s="245"/>
      <c r="E43" s="245"/>
      <c r="F43" s="245"/>
      <c r="G43" s="245"/>
      <c r="H43" s="245"/>
      <c r="I43" s="246"/>
      <c r="J43" s="246"/>
      <c r="K43" s="246"/>
      <c r="L43" s="246"/>
      <c r="M43" s="246"/>
      <c r="N43" s="246"/>
      <c r="O43" s="246"/>
      <c r="P43" s="246"/>
      <c r="Q43" s="246"/>
      <c r="R43" s="246"/>
      <c r="S43" s="246"/>
      <c r="T43" s="246"/>
      <c r="U43" s="246"/>
      <c r="V43" s="246"/>
      <c r="W43" s="246"/>
      <c r="X43" s="246"/>
      <c r="Y43" s="246"/>
      <c r="Z43" s="247"/>
      <c r="AA43" s="248"/>
      <c r="AB43" s="248"/>
      <c r="AC43" s="248"/>
      <c r="AD43" s="249"/>
      <c r="AE43" s="248"/>
      <c r="AF43" s="248"/>
      <c r="AG43" s="249"/>
      <c r="AH43" s="248"/>
      <c r="AI43" s="248"/>
      <c r="AJ43" s="249"/>
      <c r="AK43" s="249"/>
      <c r="AL43" s="2"/>
      <c r="AM43" s="2"/>
      <c r="AN43" s="2"/>
      <c r="AO43" s="2"/>
      <c r="AP43" s="2"/>
      <c r="AQ43" s="2"/>
      <c r="AR43" s="2"/>
      <c r="AS43" s="2"/>
      <c r="AT43" s="2"/>
      <c r="AU43" s="2"/>
    </row>
    <row r="44" spans="2:47" s="217" customFormat="1" ht="15" customHeight="1" x14ac:dyDescent="0.45">
      <c r="B44" s="607" t="s">
        <v>46</v>
      </c>
      <c r="C44" s="608"/>
      <c r="D44" s="608"/>
      <c r="E44" s="608"/>
      <c r="F44" s="608"/>
      <c r="G44" s="608"/>
      <c r="H44" s="608"/>
      <c r="I44" s="608"/>
      <c r="J44" s="609"/>
      <c r="K44" s="607" t="s">
        <v>47</v>
      </c>
      <c r="L44" s="608"/>
      <c r="M44" s="608"/>
      <c r="N44" s="608"/>
      <c r="O44" s="608"/>
      <c r="P44" s="608"/>
      <c r="Q44" s="608"/>
      <c r="R44" s="608"/>
      <c r="S44" s="608"/>
      <c r="T44" s="608"/>
      <c r="U44" s="608"/>
      <c r="V44" s="608"/>
      <c r="W44" s="608"/>
      <c r="X44" s="608"/>
      <c r="Y44" s="608"/>
      <c r="Z44" s="608"/>
      <c r="AA44" s="608"/>
      <c r="AB44" s="608"/>
      <c r="AC44" s="608"/>
      <c r="AD44" s="608"/>
      <c r="AE44" s="608"/>
      <c r="AF44" s="608"/>
      <c r="AG44" s="608"/>
      <c r="AH44" s="608"/>
      <c r="AI44" s="608"/>
      <c r="AJ44" s="608"/>
      <c r="AK44" s="609"/>
      <c r="AL44" s="2"/>
      <c r="AM44" s="2"/>
      <c r="AN44" s="2"/>
      <c r="AO44" s="2"/>
      <c r="AP44" s="2"/>
      <c r="AQ44" s="2"/>
      <c r="AR44" s="2"/>
      <c r="AS44" s="2"/>
      <c r="AT44" s="2"/>
      <c r="AU44" s="2"/>
    </row>
    <row r="45" spans="2:47" s="217" customFormat="1" ht="18" customHeight="1" x14ac:dyDescent="0.45">
      <c r="B45" s="583"/>
      <c r="C45" s="584"/>
      <c r="D45" s="584"/>
      <c r="E45" s="584"/>
      <c r="F45" s="584"/>
      <c r="G45" s="584"/>
      <c r="H45" s="584"/>
      <c r="I45" s="584"/>
      <c r="J45" s="585"/>
      <c r="K45" s="592"/>
      <c r="L45" s="593"/>
      <c r="M45" s="593"/>
      <c r="N45" s="593"/>
      <c r="O45" s="593"/>
      <c r="P45" s="593"/>
      <c r="Q45" s="593"/>
      <c r="R45" s="593"/>
      <c r="S45" s="593"/>
      <c r="T45" s="593"/>
      <c r="U45" s="593"/>
      <c r="V45" s="593"/>
      <c r="W45" s="593"/>
      <c r="X45" s="593"/>
      <c r="Y45" s="593"/>
      <c r="Z45" s="593"/>
      <c r="AA45" s="593"/>
      <c r="AB45" s="593"/>
      <c r="AC45" s="593"/>
      <c r="AD45" s="593"/>
      <c r="AE45" s="593"/>
      <c r="AF45" s="593"/>
      <c r="AG45" s="593"/>
      <c r="AH45" s="593"/>
      <c r="AI45" s="593"/>
      <c r="AJ45" s="593"/>
      <c r="AK45" s="594"/>
      <c r="AL45" s="2"/>
      <c r="AM45" s="2"/>
      <c r="AN45" s="2"/>
      <c r="AO45" s="2"/>
      <c r="AP45" s="2"/>
      <c r="AQ45" s="2"/>
      <c r="AR45" s="2"/>
      <c r="AS45" s="2"/>
      <c r="AT45" s="2"/>
      <c r="AU45" s="2"/>
    </row>
    <row r="46" spans="2:47" s="217" customFormat="1" ht="18" customHeight="1" x14ac:dyDescent="0.45">
      <c r="B46" s="586"/>
      <c r="C46" s="587"/>
      <c r="D46" s="587"/>
      <c r="E46" s="587"/>
      <c r="F46" s="587"/>
      <c r="G46" s="587"/>
      <c r="H46" s="587"/>
      <c r="I46" s="587"/>
      <c r="J46" s="588"/>
      <c r="K46" s="595"/>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596"/>
      <c r="AI46" s="596"/>
      <c r="AJ46" s="596"/>
      <c r="AK46" s="597"/>
      <c r="AL46" s="2"/>
      <c r="AM46" s="2"/>
      <c r="AN46" s="2"/>
      <c r="AO46" s="2"/>
      <c r="AP46" s="2"/>
      <c r="AQ46" s="2"/>
      <c r="AR46" s="2"/>
      <c r="AS46" s="2"/>
      <c r="AT46" s="2"/>
      <c r="AU46" s="2"/>
    </row>
    <row r="47" spans="2:47" s="217" customFormat="1" ht="18" customHeight="1" x14ac:dyDescent="0.45">
      <c r="B47" s="586"/>
      <c r="C47" s="587"/>
      <c r="D47" s="587"/>
      <c r="E47" s="587"/>
      <c r="F47" s="587"/>
      <c r="G47" s="587"/>
      <c r="H47" s="587"/>
      <c r="I47" s="587"/>
      <c r="J47" s="588"/>
      <c r="K47" s="595"/>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c r="AI47" s="596"/>
      <c r="AJ47" s="596"/>
      <c r="AK47" s="597"/>
      <c r="AL47" s="2"/>
      <c r="AM47" s="2"/>
      <c r="AN47" s="2"/>
      <c r="AO47" s="2"/>
      <c r="AP47" s="2"/>
      <c r="AQ47" s="2"/>
      <c r="AR47" s="2"/>
      <c r="AS47" s="2"/>
      <c r="AT47" s="2"/>
      <c r="AU47" s="2"/>
    </row>
    <row r="48" spans="2:47" s="217" customFormat="1" ht="18" customHeight="1" x14ac:dyDescent="0.45">
      <c r="B48" s="586"/>
      <c r="C48" s="587"/>
      <c r="D48" s="587"/>
      <c r="E48" s="587"/>
      <c r="F48" s="587"/>
      <c r="G48" s="587"/>
      <c r="H48" s="587"/>
      <c r="I48" s="587"/>
      <c r="J48" s="588"/>
      <c r="K48" s="595"/>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7"/>
      <c r="AL48" s="2"/>
      <c r="AM48" s="2"/>
      <c r="AN48" s="2"/>
      <c r="AO48" s="2"/>
      <c r="AP48" s="2"/>
      <c r="AQ48" s="2"/>
      <c r="AR48" s="2"/>
      <c r="AS48" s="2"/>
      <c r="AT48" s="2"/>
      <c r="AU48" s="2"/>
    </row>
    <row r="49" spans="2:47" s="217" customFormat="1" ht="18" customHeight="1" x14ac:dyDescent="0.45">
      <c r="B49" s="589"/>
      <c r="C49" s="590"/>
      <c r="D49" s="590"/>
      <c r="E49" s="590"/>
      <c r="F49" s="590"/>
      <c r="G49" s="590"/>
      <c r="H49" s="590"/>
      <c r="I49" s="590"/>
      <c r="J49" s="591"/>
      <c r="K49" s="598"/>
      <c r="L49" s="599"/>
      <c r="M49" s="599"/>
      <c r="N49" s="599"/>
      <c r="O49" s="599"/>
      <c r="P49" s="599"/>
      <c r="Q49" s="599"/>
      <c r="R49" s="599"/>
      <c r="S49" s="599"/>
      <c r="T49" s="599"/>
      <c r="U49" s="599"/>
      <c r="V49" s="599"/>
      <c r="W49" s="599"/>
      <c r="X49" s="599"/>
      <c r="Y49" s="599"/>
      <c r="Z49" s="599"/>
      <c r="AA49" s="599"/>
      <c r="AB49" s="599"/>
      <c r="AC49" s="599"/>
      <c r="AD49" s="599"/>
      <c r="AE49" s="599"/>
      <c r="AF49" s="599"/>
      <c r="AG49" s="599"/>
      <c r="AH49" s="599"/>
      <c r="AI49" s="599"/>
      <c r="AJ49" s="599"/>
      <c r="AK49" s="600"/>
      <c r="AL49" s="2"/>
      <c r="AM49" s="2"/>
      <c r="AN49" s="2"/>
      <c r="AO49" s="2"/>
      <c r="AP49" s="2"/>
      <c r="AQ49" s="2"/>
      <c r="AR49" s="2"/>
      <c r="AS49" s="2"/>
      <c r="AT49" s="2"/>
      <c r="AU49" s="2"/>
    </row>
    <row r="50" spans="2:47" s="217" customFormat="1" ht="9.9" customHeight="1" x14ac:dyDescent="0.45">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
      <c r="AM50" s="2"/>
      <c r="AN50" s="2"/>
      <c r="AO50" s="2"/>
      <c r="AP50" s="2"/>
      <c r="AQ50" s="2"/>
      <c r="AR50" s="2"/>
      <c r="AS50" s="2"/>
      <c r="AT50" s="2"/>
      <c r="AU50" s="2"/>
    </row>
    <row r="51" spans="2:47" ht="15" customHeight="1" x14ac:dyDescent="0.45">
      <c r="B51" s="601" t="s">
        <v>48</v>
      </c>
      <c r="C51" s="602"/>
      <c r="D51" s="602"/>
      <c r="E51" s="602"/>
      <c r="F51" s="602"/>
      <c r="G51" s="602"/>
      <c r="H51" s="602"/>
      <c r="I51" s="602"/>
      <c r="J51" s="602"/>
      <c r="K51" s="602"/>
      <c r="L51" s="602"/>
      <c r="M51" s="602"/>
      <c r="N51" s="602"/>
      <c r="O51" s="602"/>
      <c r="P51" s="602"/>
      <c r="Q51" s="602"/>
      <c r="R51" s="602"/>
      <c r="S51" s="603"/>
      <c r="T51" s="552" t="s">
        <v>49</v>
      </c>
      <c r="U51" s="553"/>
      <c r="V51" s="553"/>
      <c r="W51" s="553"/>
      <c r="X51" s="553"/>
      <c r="Y51" s="553"/>
      <c r="Z51" s="553"/>
      <c r="AA51" s="553"/>
      <c r="AB51" s="554"/>
      <c r="AC51" s="552" t="s">
        <v>50</v>
      </c>
      <c r="AD51" s="553"/>
      <c r="AE51" s="553"/>
      <c r="AF51" s="553"/>
      <c r="AG51" s="553"/>
      <c r="AH51" s="553"/>
      <c r="AI51" s="553"/>
      <c r="AJ51" s="553"/>
      <c r="AK51" s="554"/>
    </row>
    <row r="52" spans="2:47" ht="15" customHeight="1" x14ac:dyDescent="0.45">
      <c r="B52" s="604" t="s">
        <v>51</v>
      </c>
      <c r="C52" s="605"/>
      <c r="D52" s="605"/>
      <c r="E52" s="605"/>
      <c r="F52" s="605"/>
      <c r="G52" s="606"/>
      <c r="H52" s="604" t="s">
        <v>52</v>
      </c>
      <c r="I52" s="605"/>
      <c r="J52" s="605"/>
      <c r="K52" s="605"/>
      <c r="L52" s="606"/>
      <c r="M52" s="604" t="s">
        <v>53</v>
      </c>
      <c r="N52" s="605"/>
      <c r="O52" s="605"/>
      <c r="P52" s="605"/>
      <c r="Q52" s="605"/>
      <c r="R52" s="605"/>
      <c r="S52" s="606"/>
      <c r="T52" s="537" t="s">
        <v>54</v>
      </c>
      <c r="U52" s="538"/>
      <c r="V52" s="538"/>
      <c r="W52" s="538"/>
      <c r="X52" s="538"/>
      <c r="Y52" s="538"/>
      <c r="Z52" s="538"/>
      <c r="AA52" s="538"/>
      <c r="AB52" s="539"/>
      <c r="AC52" s="537" t="s">
        <v>54</v>
      </c>
      <c r="AD52" s="538"/>
      <c r="AE52" s="538"/>
      <c r="AF52" s="538"/>
      <c r="AG52" s="538"/>
      <c r="AH52" s="538"/>
      <c r="AI52" s="538"/>
      <c r="AJ52" s="538"/>
      <c r="AK52" s="539"/>
    </row>
    <row r="53" spans="2:47" ht="15.9" customHeight="1" x14ac:dyDescent="0.45">
      <c r="B53" s="558" t="s">
        <v>11</v>
      </c>
      <c r="C53" s="560" t="s">
        <v>55</v>
      </c>
      <c r="D53" s="482"/>
      <c r="E53" s="482"/>
      <c r="F53" s="482"/>
      <c r="G53" s="561"/>
      <c r="H53" s="558" t="s">
        <v>11</v>
      </c>
      <c r="I53" s="560" t="s">
        <v>56</v>
      </c>
      <c r="J53" s="482"/>
      <c r="K53" s="482"/>
      <c r="L53" s="561"/>
      <c r="M53" s="562" t="s">
        <v>57</v>
      </c>
      <c r="N53" s="563"/>
      <c r="O53" s="563"/>
      <c r="P53" s="563"/>
      <c r="Q53" s="563"/>
      <c r="R53" s="563"/>
      <c r="S53" s="564"/>
      <c r="T53" s="546"/>
      <c r="U53" s="547"/>
      <c r="V53" s="547"/>
      <c r="W53" s="547"/>
      <c r="X53" s="547"/>
      <c r="Y53" s="547"/>
      <c r="Z53" s="547"/>
      <c r="AA53" s="547"/>
      <c r="AB53" s="550"/>
      <c r="AC53" s="570"/>
      <c r="AD53" s="571"/>
      <c r="AE53" s="571"/>
      <c r="AF53" s="571"/>
      <c r="AG53" s="572"/>
      <c r="AH53" s="547"/>
      <c r="AI53" s="547"/>
      <c r="AJ53" s="547"/>
      <c r="AK53" s="550"/>
      <c r="AN53" s="2" t="s">
        <v>11</v>
      </c>
      <c r="AO53" s="2" t="str">
        <f>IF(AND($B$55="□",$B$57="□"),"■","")</f>
        <v>■</v>
      </c>
      <c r="AP53" s="2" t="s">
        <v>11</v>
      </c>
      <c r="AQ53" s="2" t="str">
        <f>IF($H$55="□","■","")</f>
        <v>■</v>
      </c>
    </row>
    <row r="54" spans="2:47" ht="15.9" customHeight="1" x14ac:dyDescent="0.45">
      <c r="B54" s="559"/>
      <c r="C54" s="482"/>
      <c r="D54" s="482"/>
      <c r="E54" s="482"/>
      <c r="F54" s="482"/>
      <c r="G54" s="561"/>
      <c r="H54" s="559"/>
      <c r="I54" s="482"/>
      <c r="J54" s="482"/>
      <c r="K54" s="482"/>
      <c r="L54" s="561"/>
      <c r="M54" s="555"/>
      <c r="N54" s="556"/>
      <c r="O54" s="556"/>
      <c r="P54" s="556"/>
      <c r="Q54" s="556"/>
      <c r="R54" s="556"/>
      <c r="S54" s="557"/>
      <c r="T54" s="546"/>
      <c r="U54" s="547"/>
      <c r="V54" s="547"/>
      <c r="W54" s="547"/>
      <c r="X54" s="547"/>
      <c r="Y54" s="547"/>
      <c r="Z54" s="547"/>
      <c r="AA54" s="547"/>
      <c r="AB54" s="550"/>
      <c r="AC54" s="558"/>
      <c r="AD54" s="573"/>
      <c r="AE54" s="573"/>
      <c r="AF54" s="573"/>
      <c r="AG54" s="574"/>
      <c r="AH54" s="547"/>
      <c r="AI54" s="547"/>
      <c r="AJ54" s="547"/>
      <c r="AK54" s="550"/>
      <c r="AN54" s="2" t="s">
        <v>11</v>
      </c>
      <c r="AO54" s="2" t="str">
        <f>IF(AND($B$53="□",$B$57="□"),"■","")</f>
        <v>■</v>
      </c>
      <c r="AP54" s="2" t="s">
        <v>11</v>
      </c>
      <c r="AQ54" s="2" t="str">
        <f>IF($H$53="□","■","")</f>
        <v>■</v>
      </c>
    </row>
    <row r="55" spans="2:47" ht="15.9" customHeight="1" x14ac:dyDescent="0.45">
      <c r="B55" s="558" t="s">
        <v>11</v>
      </c>
      <c r="C55" s="560" t="s">
        <v>58</v>
      </c>
      <c r="D55" s="482"/>
      <c r="E55" s="482"/>
      <c r="F55" s="482"/>
      <c r="G55" s="561"/>
      <c r="H55" s="558" t="s">
        <v>11</v>
      </c>
      <c r="I55" s="560" t="s">
        <v>59</v>
      </c>
      <c r="J55" s="482"/>
      <c r="K55" s="482"/>
      <c r="L55" s="561"/>
      <c r="M55" s="556"/>
      <c r="N55" s="556"/>
      <c r="O55" s="556"/>
      <c r="P55" s="556"/>
      <c r="Q55" s="556"/>
      <c r="R55" s="556"/>
      <c r="S55" s="557"/>
      <c r="T55" s="546"/>
      <c r="U55" s="547"/>
      <c r="V55" s="547"/>
      <c r="W55" s="547"/>
      <c r="X55" s="547"/>
      <c r="Y55" s="547"/>
      <c r="Z55" s="547"/>
      <c r="AA55" s="547"/>
      <c r="AB55" s="550"/>
      <c r="AC55" s="558"/>
      <c r="AD55" s="573"/>
      <c r="AE55" s="573"/>
      <c r="AF55" s="573"/>
      <c r="AG55" s="574"/>
      <c r="AH55" s="547"/>
      <c r="AI55" s="547"/>
      <c r="AJ55" s="547"/>
      <c r="AK55" s="550"/>
      <c r="AN55" s="2" t="s">
        <v>11</v>
      </c>
      <c r="AO55" s="2" t="str">
        <f>IF(AND($B$53="□",$B$55="□"),"■","")</f>
        <v>■</v>
      </c>
    </row>
    <row r="56" spans="2:47" ht="15.9" customHeight="1" x14ac:dyDescent="0.45">
      <c r="B56" s="559"/>
      <c r="C56" s="482"/>
      <c r="D56" s="482"/>
      <c r="E56" s="482"/>
      <c r="F56" s="482"/>
      <c r="G56" s="561"/>
      <c r="H56" s="559"/>
      <c r="I56" s="482"/>
      <c r="J56" s="482"/>
      <c r="K56" s="482"/>
      <c r="L56" s="561"/>
      <c r="M56" s="562" t="s">
        <v>60</v>
      </c>
      <c r="N56" s="563"/>
      <c r="O56" s="563"/>
      <c r="P56" s="563"/>
      <c r="Q56" s="563"/>
      <c r="R56" s="563"/>
      <c r="S56" s="564"/>
      <c r="T56" s="546"/>
      <c r="U56" s="547"/>
      <c r="V56" s="547"/>
      <c r="W56" s="547"/>
      <c r="X56" s="547"/>
      <c r="Y56" s="547"/>
      <c r="Z56" s="547"/>
      <c r="AA56" s="547"/>
      <c r="AB56" s="550"/>
      <c r="AC56" s="558"/>
      <c r="AD56" s="573"/>
      <c r="AE56" s="573"/>
      <c r="AF56" s="573"/>
      <c r="AG56" s="574"/>
      <c r="AH56" s="547"/>
      <c r="AI56" s="547"/>
      <c r="AJ56" s="547"/>
      <c r="AK56" s="550"/>
    </row>
    <row r="57" spans="2:47" ht="15.9" customHeight="1" x14ac:dyDescent="0.45">
      <c r="B57" s="558" t="s">
        <v>11</v>
      </c>
      <c r="C57" s="560" t="s">
        <v>62</v>
      </c>
      <c r="D57" s="482"/>
      <c r="E57" s="482"/>
      <c r="F57" s="482"/>
      <c r="G57" s="561"/>
      <c r="H57" s="568"/>
      <c r="I57" s="578"/>
      <c r="J57" s="482"/>
      <c r="K57" s="482"/>
      <c r="L57" s="561"/>
      <c r="M57" s="555"/>
      <c r="N57" s="579"/>
      <c r="O57" s="579"/>
      <c r="P57" s="579"/>
      <c r="Q57" s="579"/>
      <c r="R57" s="579"/>
      <c r="S57" s="580"/>
      <c r="T57" s="546"/>
      <c r="U57" s="547"/>
      <c r="V57" s="547"/>
      <c r="W57" s="547"/>
      <c r="X57" s="547"/>
      <c r="Y57" s="547"/>
      <c r="Z57" s="547"/>
      <c r="AA57" s="547"/>
      <c r="AB57" s="550"/>
      <c r="AC57" s="558"/>
      <c r="AD57" s="573"/>
      <c r="AE57" s="573"/>
      <c r="AF57" s="573"/>
      <c r="AG57" s="574"/>
      <c r="AH57" s="547"/>
      <c r="AI57" s="547"/>
      <c r="AJ57" s="547"/>
      <c r="AK57" s="550"/>
    </row>
    <row r="58" spans="2:47" ht="15.9" customHeight="1" x14ac:dyDescent="0.45">
      <c r="B58" s="565"/>
      <c r="C58" s="566"/>
      <c r="D58" s="566"/>
      <c r="E58" s="566"/>
      <c r="F58" s="566"/>
      <c r="G58" s="567"/>
      <c r="H58" s="569"/>
      <c r="I58" s="566"/>
      <c r="J58" s="566"/>
      <c r="K58" s="566"/>
      <c r="L58" s="567"/>
      <c r="M58" s="581"/>
      <c r="N58" s="581"/>
      <c r="O58" s="581"/>
      <c r="P58" s="581"/>
      <c r="Q58" s="581"/>
      <c r="R58" s="581"/>
      <c r="S58" s="582"/>
      <c r="T58" s="548"/>
      <c r="U58" s="549"/>
      <c r="V58" s="549"/>
      <c r="W58" s="549"/>
      <c r="X58" s="549"/>
      <c r="Y58" s="549"/>
      <c r="Z58" s="549"/>
      <c r="AA58" s="549"/>
      <c r="AB58" s="551"/>
      <c r="AC58" s="575"/>
      <c r="AD58" s="576"/>
      <c r="AE58" s="576"/>
      <c r="AF58" s="576"/>
      <c r="AG58" s="577"/>
      <c r="AH58" s="549"/>
      <c r="AI58" s="549"/>
      <c r="AJ58" s="549"/>
      <c r="AK58" s="551"/>
    </row>
    <row r="59" spans="2:47" ht="15" customHeight="1" x14ac:dyDescent="0.45">
      <c r="B59" s="552" t="s">
        <v>63</v>
      </c>
      <c r="C59" s="553"/>
      <c r="D59" s="553"/>
      <c r="E59" s="553"/>
      <c r="F59" s="553"/>
      <c r="G59" s="553"/>
      <c r="H59" s="553"/>
      <c r="I59" s="553"/>
      <c r="J59" s="554"/>
      <c r="K59" s="552" t="s">
        <v>64</v>
      </c>
      <c r="L59" s="553"/>
      <c r="M59" s="553"/>
      <c r="N59" s="553"/>
      <c r="O59" s="553"/>
      <c r="P59" s="553"/>
      <c r="Q59" s="553"/>
      <c r="R59" s="553"/>
      <c r="S59" s="554"/>
      <c r="T59" s="552" t="s">
        <v>65</v>
      </c>
      <c r="U59" s="553"/>
      <c r="V59" s="553"/>
      <c r="W59" s="553"/>
      <c r="X59" s="553"/>
      <c r="Y59" s="553"/>
      <c r="Z59" s="553"/>
      <c r="AA59" s="553"/>
      <c r="AB59" s="554"/>
      <c r="AC59" s="552" t="s">
        <v>66</v>
      </c>
      <c r="AD59" s="553"/>
      <c r="AE59" s="553"/>
      <c r="AF59" s="553"/>
      <c r="AG59" s="553"/>
      <c r="AH59" s="553"/>
      <c r="AI59" s="553"/>
      <c r="AJ59" s="553"/>
      <c r="AK59" s="554"/>
    </row>
    <row r="60" spans="2:47" ht="15" customHeight="1" x14ac:dyDescent="0.45">
      <c r="B60" s="537" t="s">
        <v>54</v>
      </c>
      <c r="C60" s="538"/>
      <c r="D60" s="538"/>
      <c r="E60" s="538"/>
      <c r="F60" s="538"/>
      <c r="G60" s="538"/>
      <c r="H60" s="538"/>
      <c r="I60" s="538"/>
      <c r="J60" s="539"/>
      <c r="K60" s="537" t="s">
        <v>54</v>
      </c>
      <c r="L60" s="538"/>
      <c r="M60" s="538"/>
      <c r="N60" s="538"/>
      <c r="O60" s="538"/>
      <c r="P60" s="538"/>
      <c r="Q60" s="538"/>
      <c r="R60" s="538"/>
      <c r="S60" s="539"/>
      <c r="T60" s="537" t="s">
        <v>54</v>
      </c>
      <c r="U60" s="538"/>
      <c r="V60" s="538"/>
      <c r="W60" s="538"/>
      <c r="X60" s="538"/>
      <c r="Y60" s="538"/>
      <c r="Z60" s="538"/>
      <c r="AA60" s="538"/>
      <c r="AB60" s="539"/>
      <c r="AC60" s="537" t="s">
        <v>54</v>
      </c>
      <c r="AD60" s="538"/>
      <c r="AE60" s="538"/>
      <c r="AF60" s="538"/>
      <c r="AG60" s="538"/>
      <c r="AH60" s="538"/>
      <c r="AI60" s="538"/>
      <c r="AJ60" s="538"/>
      <c r="AK60" s="539"/>
    </row>
    <row r="61" spans="2:47" ht="15.9" customHeight="1" x14ac:dyDescent="0.45">
      <c r="B61" s="546"/>
      <c r="C61" s="547"/>
      <c r="D61" s="547"/>
      <c r="E61" s="547"/>
      <c r="F61" s="547"/>
      <c r="G61" s="547"/>
      <c r="H61" s="547"/>
      <c r="I61" s="547"/>
      <c r="J61" s="550"/>
      <c r="K61" s="546"/>
      <c r="L61" s="547"/>
      <c r="M61" s="547"/>
      <c r="N61" s="547"/>
      <c r="O61" s="547"/>
      <c r="P61" s="547"/>
      <c r="Q61" s="547"/>
      <c r="R61" s="547"/>
      <c r="S61" s="550"/>
      <c r="T61" s="546"/>
      <c r="U61" s="547"/>
      <c r="V61" s="547"/>
      <c r="W61" s="547"/>
      <c r="X61" s="547"/>
      <c r="Y61" s="547"/>
      <c r="Z61" s="547"/>
      <c r="AA61" s="547"/>
      <c r="AB61" s="550"/>
      <c r="AC61" s="540"/>
      <c r="AD61" s="541"/>
      <c r="AE61" s="541"/>
      <c r="AF61" s="541"/>
      <c r="AG61" s="541"/>
      <c r="AH61" s="541"/>
      <c r="AI61" s="541"/>
      <c r="AJ61" s="541"/>
      <c r="AK61" s="544"/>
    </row>
    <row r="62" spans="2:47" ht="15.9" customHeight="1" x14ac:dyDescent="0.45">
      <c r="B62" s="546"/>
      <c r="C62" s="547"/>
      <c r="D62" s="547"/>
      <c r="E62" s="547"/>
      <c r="F62" s="547"/>
      <c r="G62" s="547"/>
      <c r="H62" s="547"/>
      <c r="I62" s="547"/>
      <c r="J62" s="550"/>
      <c r="K62" s="546"/>
      <c r="L62" s="547"/>
      <c r="M62" s="547"/>
      <c r="N62" s="547"/>
      <c r="O62" s="547"/>
      <c r="P62" s="547"/>
      <c r="Q62" s="547"/>
      <c r="R62" s="547"/>
      <c r="S62" s="550"/>
      <c r="T62" s="546"/>
      <c r="U62" s="547"/>
      <c r="V62" s="547"/>
      <c r="W62" s="547"/>
      <c r="X62" s="547"/>
      <c r="Y62" s="547"/>
      <c r="Z62" s="547"/>
      <c r="AA62" s="547"/>
      <c r="AB62" s="550"/>
      <c r="AC62" s="540"/>
      <c r="AD62" s="541"/>
      <c r="AE62" s="541"/>
      <c r="AF62" s="541"/>
      <c r="AG62" s="541"/>
      <c r="AH62" s="541"/>
      <c r="AI62" s="541"/>
      <c r="AJ62" s="541"/>
      <c r="AK62" s="544"/>
    </row>
    <row r="63" spans="2:47" ht="15.9" customHeight="1" x14ac:dyDescent="0.45">
      <c r="B63" s="546"/>
      <c r="C63" s="547"/>
      <c r="D63" s="547"/>
      <c r="E63" s="547"/>
      <c r="F63" s="547"/>
      <c r="G63" s="547"/>
      <c r="H63" s="547"/>
      <c r="I63" s="547"/>
      <c r="J63" s="550"/>
      <c r="K63" s="546"/>
      <c r="L63" s="547"/>
      <c r="M63" s="547"/>
      <c r="N63" s="547"/>
      <c r="O63" s="547"/>
      <c r="P63" s="547"/>
      <c r="Q63" s="547"/>
      <c r="R63" s="547"/>
      <c r="S63" s="550"/>
      <c r="T63" s="546"/>
      <c r="U63" s="547"/>
      <c r="V63" s="547"/>
      <c r="W63" s="547"/>
      <c r="X63" s="547"/>
      <c r="Y63" s="547"/>
      <c r="Z63" s="547"/>
      <c r="AA63" s="547"/>
      <c r="AB63" s="550"/>
      <c r="AC63" s="540"/>
      <c r="AD63" s="541"/>
      <c r="AE63" s="541"/>
      <c r="AF63" s="541"/>
      <c r="AG63" s="541"/>
      <c r="AH63" s="541"/>
      <c r="AI63" s="541"/>
      <c r="AJ63" s="541"/>
      <c r="AK63" s="544"/>
    </row>
    <row r="64" spans="2:47" ht="15.9" customHeight="1" x14ac:dyDescent="0.45">
      <c r="B64" s="546"/>
      <c r="C64" s="547"/>
      <c r="D64" s="547"/>
      <c r="E64" s="547"/>
      <c r="F64" s="547"/>
      <c r="G64" s="547"/>
      <c r="H64" s="547"/>
      <c r="I64" s="547"/>
      <c r="J64" s="550"/>
      <c r="K64" s="546"/>
      <c r="L64" s="547"/>
      <c r="M64" s="547"/>
      <c r="N64" s="547"/>
      <c r="O64" s="547"/>
      <c r="P64" s="547"/>
      <c r="Q64" s="547"/>
      <c r="R64" s="547"/>
      <c r="S64" s="550"/>
      <c r="T64" s="546"/>
      <c r="U64" s="547"/>
      <c r="V64" s="547"/>
      <c r="W64" s="547"/>
      <c r="X64" s="547"/>
      <c r="Y64" s="547"/>
      <c r="Z64" s="547"/>
      <c r="AA64" s="547"/>
      <c r="AB64" s="550"/>
      <c r="AC64" s="540"/>
      <c r="AD64" s="541"/>
      <c r="AE64" s="541"/>
      <c r="AF64" s="541"/>
      <c r="AG64" s="541"/>
      <c r="AH64" s="541"/>
      <c r="AI64" s="541"/>
      <c r="AJ64" s="541"/>
      <c r="AK64" s="544"/>
    </row>
    <row r="65" spans="2:47" ht="15.9" customHeight="1" x14ac:dyDescent="0.45">
      <c r="B65" s="546"/>
      <c r="C65" s="547"/>
      <c r="D65" s="547"/>
      <c r="E65" s="547"/>
      <c r="F65" s="547"/>
      <c r="G65" s="547"/>
      <c r="H65" s="547"/>
      <c r="I65" s="547"/>
      <c r="J65" s="550"/>
      <c r="K65" s="546"/>
      <c r="L65" s="547"/>
      <c r="M65" s="547"/>
      <c r="N65" s="547"/>
      <c r="O65" s="547"/>
      <c r="P65" s="547"/>
      <c r="Q65" s="547"/>
      <c r="R65" s="547"/>
      <c r="S65" s="550"/>
      <c r="T65" s="546"/>
      <c r="U65" s="547"/>
      <c r="V65" s="547"/>
      <c r="W65" s="547"/>
      <c r="X65" s="547"/>
      <c r="Y65" s="547"/>
      <c r="Z65" s="547"/>
      <c r="AA65" s="547"/>
      <c r="AB65" s="550"/>
      <c r="AC65" s="540"/>
      <c r="AD65" s="541"/>
      <c r="AE65" s="541"/>
      <c r="AF65" s="541"/>
      <c r="AG65" s="541"/>
      <c r="AH65" s="541"/>
      <c r="AI65" s="541"/>
      <c r="AJ65" s="541"/>
      <c r="AK65" s="544"/>
    </row>
    <row r="66" spans="2:47" ht="15.9" customHeight="1" x14ac:dyDescent="0.45">
      <c r="B66" s="548"/>
      <c r="C66" s="549"/>
      <c r="D66" s="549"/>
      <c r="E66" s="549"/>
      <c r="F66" s="549"/>
      <c r="G66" s="549"/>
      <c r="H66" s="549"/>
      <c r="I66" s="549"/>
      <c r="J66" s="551"/>
      <c r="K66" s="548"/>
      <c r="L66" s="549"/>
      <c r="M66" s="549"/>
      <c r="N66" s="549"/>
      <c r="O66" s="549"/>
      <c r="P66" s="549"/>
      <c r="Q66" s="549"/>
      <c r="R66" s="549"/>
      <c r="S66" s="551"/>
      <c r="T66" s="548"/>
      <c r="U66" s="549"/>
      <c r="V66" s="549"/>
      <c r="W66" s="549"/>
      <c r="X66" s="549"/>
      <c r="Y66" s="549"/>
      <c r="Z66" s="549"/>
      <c r="AA66" s="549"/>
      <c r="AB66" s="551"/>
      <c r="AC66" s="542"/>
      <c r="AD66" s="543"/>
      <c r="AE66" s="543"/>
      <c r="AF66" s="543"/>
      <c r="AG66" s="543"/>
      <c r="AH66" s="543"/>
      <c r="AI66" s="543"/>
      <c r="AJ66" s="543"/>
      <c r="AK66" s="545"/>
    </row>
    <row r="67" spans="2:47" s="217" customFormat="1" ht="12" customHeight="1" x14ac:dyDescent="0.3">
      <c r="B67" s="14" t="s">
        <v>67</v>
      </c>
      <c r="C67" s="2"/>
      <c r="D67" s="2"/>
      <c r="E67" s="479" t="s">
        <v>68</v>
      </c>
      <c r="F67" s="479"/>
      <c r="G67" s="479"/>
      <c r="H67" s="479"/>
      <c r="I67" s="479"/>
      <c r="J67" s="479"/>
      <c r="K67" s="479"/>
      <c r="L67" s="479"/>
      <c r="M67" s="479"/>
      <c r="N67" s="479"/>
      <c r="O67" s="479"/>
      <c r="P67" s="479"/>
      <c r="Q67" s="479"/>
      <c r="R67" s="479"/>
      <c r="S67" s="479"/>
      <c r="T67" s="479"/>
      <c r="U67" s="479"/>
      <c r="V67" s="479"/>
      <c r="W67" s="479"/>
      <c r="X67" s="479"/>
      <c r="Y67" s="479"/>
      <c r="Z67" s="479"/>
      <c r="AA67" s="479"/>
      <c r="AB67" s="479"/>
      <c r="AC67" s="479"/>
      <c r="AD67" s="479"/>
      <c r="AE67" s="479"/>
      <c r="AF67" s="479"/>
      <c r="AG67" s="479"/>
      <c r="AH67" s="479"/>
      <c r="AI67" s="479"/>
      <c r="AJ67" s="479"/>
      <c r="AK67" s="479"/>
      <c r="AL67" s="251"/>
      <c r="AM67" s="2"/>
      <c r="AN67" s="2"/>
      <c r="AO67" s="2"/>
      <c r="AP67" s="2"/>
      <c r="AQ67" s="2"/>
      <c r="AR67" s="2"/>
      <c r="AS67" s="2"/>
      <c r="AT67" s="2"/>
      <c r="AU67" s="2"/>
    </row>
    <row r="69" spans="2:47" ht="30" customHeight="1" thickBot="1" x14ac:dyDescent="0.5"/>
    <row r="70" spans="2:47" s="217" customFormat="1" ht="27.75" customHeight="1" x14ac:dyDescent="0.45">
      <c r="B70" s="405" t="s">
        <v>69</v>
      </c>
      <c r="C70" s="408" t="s">
        <v>70</v>
      </c>
      <c r="D70" s="408"/>
      <c r="E70" s="409"/>
      <c r="F70" s="505" t="s">
        <v>36</v>
      </c>
      <c r="G70" s="505"/>
      <c r="H70" s="506"/>
      <c r="I70" s="507" t="s">
        <v>37</v>
      </c>
      <c r="J70" s="508"/>
      <c r="K70" s="509" t="s">
        <v>71</v>
      </c>
      <c r="L70" s="510"/>
      <c r="M70" s="510"/>
      <c r="N70" s="510"/>
      <c r="O70" s="510"/>
      <c r="P70" s="510"/>
      <c r="Q70" s="510"/>
      <c r="R70" s="510"/>
      <c r="S70" s="510"/>
      <c r="T70" s="510"/>
      <c r="U70" s="510"/>
      <c r="V70" s="510"/>
      <c r="W70" s="510"/>
      <c r="X70" s="510"/>
      <c r="Y70" s="510"/>
      <c r="Z70" s="510"/>
      <c r="AA70" s="510"/>
      <c r="AB70" s="510"/>
      <c r="AC70" s="510"/>
      <c r="AD70" s="510"/>
      <c r="AE70" s="510"/>
      <c r="AF70" s="510"/>
      <c r="AG70" s="510"/>
      <c r="AH70" s="510"/>
      <c r="AI70" s="510"/>
      <c r="AJ70" s="510"/>
      <c r="AK70" s="511"/>
      <c r="AL70" s="2"/>
      <c r="AM70" s="2"/>
      <c r="AN70" s="2"/>
      <c r="AP70" s="239"/>
      <c r="AQ70" s="2"/>
      <c r="AR70" s="2"/>
      <c r="AS70" s="2"/>
      <c r="AT70" s="2"/>
      <c r="AU70" s="2"/>
    </row>
    <row r="71" spans="2:47" s="217" customFormat="1" ht="18.899999999999999" customHeight="1" x14ac:dyDescent="0.45">
      <c r="B71" s="406"/>
      <c r="C71" s="410"/>
      <c r="D71" s="410"/>
      <c r="E71" s="411"/>
      <c r="F71" s="512" t="s">
        <v>72</v>
      </c>
      <c r="G71" s="515" t="s">
        <v>73</v>
      </c>
      <c r="H71" s="516"/>
      <c r="I71" s="465" t="s">
        <v>74</v>
      </c>
      <c r="J71" s="466"/>
      <c r="K71" s="334" t="s">
        <v>9</v>
      </c>
      <c r="L71" s="521" t="s">
        <v>75</v>
      </c>
      <c r="M71" s="521"/>
      <c r="N71" s="521"/>
      <c r="O71" s="521"/>
      <c r="P71" s="521"/>
      <c r="Q71" s="521"/>
      <c r="R71" s="253" t="s">
        <v>76</v>
      </c>
      <c r="S71" s="529" t="s">
        <v>77</v>
      </c>
      <c r="T71" s="529"/>
      <c r="U71" s="529"/>
      <c r="V71" s="529"/>
      <c r="W71" s="529"/>
      <c r="X71" s="529"/>
      <c r="Y71" s="529"/>
      <c r="Z71" s="529"/>
      <c r="AA71" s="529"/>
      <c r="AB71" s="529"/>
      <c r="AC71" s="529"/>
      <c r="AD71" s="529"/>
      <c r="AE71" s="529"/>
      <c r="AF71" s="529"/>
      <c r="AG71" s="529"/>
      <c r="AH71" s="529"/>
      <c r="AI71" s="529"/>
      <c r="AJ71" s="529"/>
      <c r="AK71" s="530"/>
      <c r="AL71" s="2"/>
      <c r="AM71" s="2"/>
      <c r="AN71" s="2" t="s">
        <v>14</v>
      </c>
      <c r="AO71" s="2" t="str">
        <f>IF(AND($K$73="□",$K$72="□"),"■","")</f>
        <v>■</v>
      </c>
      <c r="AP71" s="2"/>
      <c r="AQ71" s="2"/>
      <c r="AR71" s="2"/>
    </row>
    <row r="72" spans="2:47" s="217" customFormat="1" ht="18.899999999999999" customHeight="1" x14ac:dyDescent="0.45">
      <c r="B72" s="406"/>
      <c r="C72" s="410"/>
      <c r="D72" s="410"/>
      <c r="E72" s="411"/>
      <c r="F72" s="513"/>
      <c r="G72" s="517"/>
      <c r="H72" s="518"/>
      <c r="I72" s="467"/>
      <c r="J72" s="468"/>
      <c r="K72" s="254" t="s">
        <v>11</v>
      </c>
      <c r="L72" s="442" t="s">
        <v>78</v>
      </c>
      <c r="M72" s="442"/>
      <c r="N72" s="442"/>
      <c r="O72" s="442"/>
      <c r="P72" s="442"/>
      <c r="Q72" s="442"/>
      <c r="R72" s="255" t="s">
        <v>79</v>
      </c>
      <c r="S72" s="442" t="s">
        <v>80</v>
      </c>
      <c r="T72" s="442"/>
      <c r="U72" s="442"/>
      <c r="V72" s="442"/>
      <c r="W72" s="256" t="s">
        <v>81</v>
      </c>
      <c r="X72" s="531"/>
      <c r="Y72" s="531"/>
      <c r="Z72" s="531"/>
      <c r="AA72" s="531"/>
      <c r="AB72" s="531"/>
      <c r="AC72" s="531"/>
      <c r="AD72" s="531"/>
      <c r="AE72" s="257" t="s">
        <v>82</v>
      </c>
      <c r="AF72" s="258" t="s">
        <v>79</v>
      </c>
      <c r="AG72" s="532" t="s">
        <v>83</v>
      </c>
      <c r="AH72" s="532"/>
      <c r="AI72" s="532"/>
      <c r="AJ72" s="532"/>
      <c r="AK72" s="533"/>
      <c r="AL72" s="2"/>
      <c r="AN72" s="2" t="s">
        <v>14</v>
      </c>
      <c r="AO72" s="2" t="str">
        <f>IF(AND($K$73="□",$K$71="□"),"■","")</f>
        <v/>
      </c>
      <c r="AS72" s="2"/>
      <c r="AT72" s="2"/>
      <c r="AU72" s="2"/>
    </row>
    <row r="73" spans="2:47" s="217" customFormat="1" ht="18.899999999999999" customHeight="1" x14ac:dyDescent="0.45">
      <c r="B73" s="406"/>
      <c r="C73" s="410"/>
      <c r="D73" s="410"/>
      <c r="E73" s="411"/>
      <c r="F73" s="513"/>
      <c r="G73" s="517"/>
      <c r="H73" s="518"/>
      <c r="I73" s="467"/>
      <c r="J73" s="468"/>
      <c r="K73" s="254" t="s">
        <v>11</v>
      </c>
      <c r="L73" s="442" t="s">
        <v>84</v>
      </c>
      <c r="M73" s="442"/>
      <c r="N73" s="442"/>
      <c r="O73" s="442"/>
      <c r="P73" s="442"/>
      <c r="Q73" s="442"/>
      <c r="R73" s="255" t="s">
        <v>85</v>
      </c>
      <c r="S73" s="529" t="s">
        <v>86</v>
      </c>
      <c r="T73" s="529"/>
      <c r="U73" s="529"/>
      <c r="V73" s="529"/>
      <c r="W73" s="529"/>
      <c r="X73" s="529"/>
      <c r="Y73" s="529"/>
      <c r="Z73" s="529"/>
      <c r="AA73" s="529"/>
      <c r="AB73" s="529"/>
      <c r="AC73" s="529"/>
      <c r="AD73" s="529"/>
      <c r="AE73" s="529"/>
      <c r="AF73" s="529"/>
      <c r="AG73" s="529"/>
      <c r="AH73" s="529"/>
      <c r="AI73" s="529"/>
      <c r="AJ73" s="529"/>
      <c r="AK73" s="530"/>
      <c r="AL73" s="2"/>
      <c r="AN73" s="2" t="s">
        <v>14</v>
      </c>
      <c r="AO73" s="2" t="str">
        <f>IF(AND($K$72="□",$K$71="□"),"■","")</f>
        <v/>
      </c>
      <c r="AS73" s="2"/>
      <c r="AT73" s="2"/>
      <c r="AU73" s="2"/>
    </row>
    <row r="74" spans="2:47" s="217" customFormat="1" ht="18.899999999999999" customHeight="1" x14ac:dyDescent="0.45">
      <c r="B74" s="406"/>
      <c r="C74" s="410"/>
      <c r="D74" s="410"/>
      <c r="E74" s="411"/>
      <c r="F74" s="513"/>
      <c r="G74" s="517"/>
      <c r="H74" s="518"/>
      <c r="I74" s="469"/>
      <c r="J74" s="470"/>
      <c r="K74" s="259"/>
      <c r="L74" s="260"/>
      <c r="M74" s="260"/>
      <c r="N74" s="260"/>
      <c r="O74" s="260"/>
      <c r="P74" s="260"/>
      <c r="Q74" s="260"/>
      <c r="R74" s="255"/>
      <c r="S74" s="260" t="s">
        <v>87</v>
      </c>
      <c r="T74" s="522"/>
      <c r="U74" s="522"/>
      <c r="V74" s="522"/>
      <c r="W74" s="522"/>
      <c r="X74" s="522"/>
      <c r="Y74" s="522"/>
      <c r="Z74" s="522"/>
      <c r="AA74" s="522"/>
      <c r="AB74" s="522"/>
      <c r="AC74" s="522"/>
      <c r="AD74" s="522"/>
      <c r="AE74" s="522"/>
      <c r="AF74" s="522"/>
      <c r="AG74" s="522"/>
      <c r="AH74" s="522"/>
      <c r="AI74" s="522"/>
      <c r="AJ74" s="522"/>
      <c r="AK74" s="261" t="s">
        <v>88</v>
      </c>
      <c r="AL74" s="2"/>
      <c r="AN74" s="2"/>
      <c r="AO74" s="2"/>
      <c r="AS74" s="2"/>
      <c r="AT74" s="2"/>
      <c r="AU74" s="2"/>
    </row>
    <row r="75" spans="2:47" s="217" customFormat="1" ht="18.899999999999999" customHeight="1" x14ac:dyDescent="0.45">
      <c r="B75" s="406"/>
      <c r="C75" s="410"/>
      <c r="D75" s="410"/>
      <c r="E75" s="411"/>
      <c r="F75" s="513"/>
      <c r="G75" s="517"/>
      <c r="H75" s="518"/>
      <c r="I75" s="465" t="s">
        <v>437</v>
      </c>
      <c r="J75" s="466"/>
      <c r="K75" s="335" t="s">
        <v>9</v>
      </c>
      <c r="L75" s="523" t="s">
        <v>438</v>
      </c>
      <c r="M75" s="523"/>
      <c r="N75" s="523"/>
      <c r="O75" s="523"/>
      <c r="P75" s="523"/>
      <c r="Q75" s="523"/>
      <c r="R75" s="523"/>
      <c r="S75" s="523"/>
      <c r="T75" s="263"/>
      <c r="U75" s="263"/>
      <c r="V75" s="263"/>
      <c r="W75" s="263"/>
      <c r="X75" s="263"/>
      <c r="Y75" s="263"/>
      <c r="Z75" s="263"/>
      <c r="AA75" s="263"/>
      <c r="AB75" s="263"/>
      <c r="AC75" s="263"/>
      <c r="AD75" s="263"/>
      <c r="AE75" s="263"/>
      <c r="AF75" s="263"/>
      <c r="AG75" s="263"/>
      <c r="AH75" s="263"/>
      <c r="AI75" s="263"/>
      <c r="AJ75" s="263"/>
      <c r="AK75" s="264"/>
      <c r="AL75" s="2"/>
      <c r="AM75" s="2"/>
      <c r="AN75" s="2" t="s">
        <v>11</v>
      </c>
      <c r="AO75" s="2" t="str">
        <f>IF(AND($K$76="□",$K$77="□"),"■","")</f>
        <v>■</v>
      </c>
      <c r="AQ75" s="2"/>
      <c r="AR75" s="2"/>
      <c r="AS75" s="2"/>
      <c r="AT75" s="2"/>
      <c r="AU75" s="2"/>
    </row>
    <row r="76" spans="2:47" s="217" customFormat="1" ht="18.899999999999999" customHeight="1" x14ac:dyDescent="0.45">
      <c r="B76" s="406"/>
      <c r="C76" s="410"/>
      <c r="D76" s="410"/>
      <c r="E76" s="411"/>
      <c r="F76" s="513"/>
      <c r="G76" s="517"/>
      <c r="H76" s="518"/>
      <c r="I76" s="467"/>
      <c r="J76" s="468"/>
      <c r="K76" s="254" t="s">
        <v>11</v>
      </c>
      <c r="L76" s="524" t="s">
        <v>439</v>
      </c>
      <c r="M76" s="524"/>
      <c r="N76" s="524"/>
      <c r="O76" s="524"/>
      <c r="P76" s="524"/>
      <c r="Q76" s="524"/>
      <c r="R76" s="524"/>
      <c r="S76" s="524"/>
      <c r="T76" s="525" t="s">
        <v>440</v>
      </c>
      <c r="U76" s="525"/>
      <c r="V76" s="525"/>
      <c r="W76" s="525"/>
      <c r="X76" s="525"/>
      <c r="Y76" s="525"/>
      <c r="Z76" s="525"/>
      <c r="AA76" s="525"/>
      <c r="AB76" s="525"/>
      <c r="AC76" s="525"/>
      <c r="AD76" s="525"/>
      <c r="AE76" s="525"/>
      <c r="AF76" s="525"/>
      <c r="AG76" s="525"/>
      <c r="AH76" s="525"/>
      <c r="AI76" s="525"/>
      <c r="AJ76" s="525"/>
      <c r="AK76" s="526"/>
      <c r="AL76" s="2"/>
      <c r="AM76" s="2"/>
      <c r="AN76" s="2" t="s">
        <v>11</v>
      </c>
      <c r="AO76" s="2" t="str">
        <f>IF(AND($K$75="□",$K$77="□"),"■","")</f>
        <v/>
      </c>
      <c r="AQ76" s="2"/>
      <c r="AR76" s="2"/>
      <c r="AS76" s="2"/>
      <c r="AT76" s="2"/>
      <c r="AU76" s="2"/>
    </row>
    <row r="77" spans="2:47" s="217" customFormat="1" ht="18.899999999999999" customHeight="1" x14ac:dyDescent="0.45">
      <c r="B77" s="406"/>
      <c r="C77" s="410"/>
      <c r="D77" s="410"/>
      <c r="E77" s="411"/>
      <c r="F77" s="514"/>
      <c r="G77" s="519"/>
      <c r="H77" s="520"/>
      <c r="I77" s="469"/>
      <c r="J77" s="470"/>
      <c r="K77" s="265" t="s">
        <v>11</v>
      </c>
      <c r="L77" s="458" t="s">
        <v>441</v>
      </c>
      <c r="M77" s="458"/>
      <c r="N77" s="458"/>
      <c r="O77" s="458"/>
      <c r="P77" s="458"/>
      <c r="Q77" s="458"/>
      <c r="R77" s="458"/>
      <c r="S77" s="458"/>
      <c r="T77" s="527" t="s">
        <v>440</v>
      </c>
      <c r="U77" s="527"/>
      <c r="V77" s="527"/>
      <c r="W77" s="527"/>
      <c r="X77" s="527"/>
      <c r="Y77" s="527"/>
      <c r="Z77" s="527"/>
      <c r="AA77" s="527"/>
      <c r="AB77" s="527"/>
      <c r="AC77" s="527"/>
      <c r="AD77" s="527"/>
      <c r="AE77" s="527"/>
      <c r="AF77" s="527"/>
      <c r="AG77" s="527"/>
      <c r="AH77" s="527"/>
      <c r="AI77" s="527"/>
      <c r="AJ77" s="527"/>
      <c r="AK77" s="528"/>
      <c r="AL77" s="2"/>
      <c r="AM77" s="2"/>
      <c r="AN77" s="2" t="s">
        <v>11</v>
      </c>
      <c r="AO77" s="2" t="str">
        <f>IF(AND($K$75="□",$K$76="□"),"■","")</f>
        <v/>
      </c>
      <c r="AQ77" s="2"/>
      <c r="AR77" s="2"/>
      <c r="AS77" s="2"/>
      <c r="AT77" s="2"/>
      <c r="AU77" s="2"/>
    </row>
    <row r="78" spans="2:47" s="217" customFormat="1" ht="18.600000000000001" customHeight="1" x14ac:dyDescent="0.45">
      <c r="B78" s="406"/>
      <c r="C78" s="410"/>
      <c r="D78" s="410"/>
      <c r="E78" s="411"/>
      <c r="F78" s="534" t="s">
        <v>89</v>
      </c>
      <c r="G78" s="459" t="s">
        <v>90</v>
      </c>
      <c r="H78" s="460"/>
      <c r="I78" s="465" t="s">
        <v>91</v>
      </c>
      <c r="J78" s="466"/>
      <c r="K78" s="335" t="s">
        <v>9</v>
      </c>
      <c r="L78" s="471" t="s">
        <v>92</v>
      </c>
      <c r="M78" s="471"/>
      <c r="N78" s="472"/>
      <c r="O78" s="336" t="s">
        <v>9</v>
      </c>
      <c r="P78" s="457" t="s">
        <v>93</v>
      </c>
      <c r="Q78" s="473"/>
      <c r="R78" s="473"/>
      <c r="S78" s="473"/>
      <c r="T78" s="473"/>
      <c r="U78" s="473"/>
      <c r="V78" s="473"/>
      <c r="W78" s="267" t="s">
        <v>94</v>
      </c>
      <c r="X78" s="474" t="s">
        <v>95</v>
      </c>
      <c r="Y78" s="474"/>
      <c r="Z78" s="474"/>
      <c r="AA78" s="474"/>
      <c r="AB78" s="474"/>
      <c r="AC78" s="474"/>
      <c r="AD78" s="474"/>
      <c r="AE78" s="1138" t="s">
        <v>304</v>
      </c>
      <c r="AF78" s="1138"/>
      <c r="AG78" s="1138"/>
      <c r="AH78" s="1138"/>
      <c r="AI78" s="1138"/>
      <c r="AJ78" s="1138"/>
      <c r="AK78" s="268" t="s">
        <v>96</v>
      </c>
      <c r="AL78" s="2"/>
      <c r="AM78" s="2"/>
      <c r="AN78" s="2" t="s">
        <v>14</v>
      </c>
      <c r="AO78" s="2" t="str">
        <f>IF(AND($K$82="□"),"■","")</f>
        <v>■</v>
      </c>
      <c r="AP78" s="2"/>
      <c r="AS78" s="2"/>
      <c r="AT78" s="2"/>
      <c r="AU78" s="2"/>
    </row>
    <row r="79" spans="2:47" s="217" customFormat="1" ht="18.899999999999999" customHeight="1" x14ac:dyDescent="0.45">
      <c r="B79" s="406"/>
      <c r="C79" s="410"/>
      <c r="D79" s="410"/>
      <c r="E79" s="411"/>
      <c r="F79" s="535"/>
      <c r="G79" s="461"/>
      <c r="H79" s="462"/>
      <c r="I79" s="467"/>
      <c r="J79" s="468"/>
      <c r="K79" s="481"/>
      <c r="L79" s="482"/>
      <c r="M79" s="482"/>
      <c r="N79" s="483"/>
      <c r="O79" s="269" t="s">
        <v>14</v>
      </c>
      <c r="P79" s="488" t="s">
        <v>97</v>
      </c>
      <c r="Q79" s="488"/>
      <c r="R79" s="488"/>
      <c r="S79" s="488"/>
      <c r="T79" s="489" t="s">
        <v>98</v>
      </c>
      <c r="U79" s="490"/>
      <c r="V79" s="490"/>
      <c r="W79" s="490"/>
      <c r="X79" s="490"/>
      <c r="Y79" s="490"/>
      <c r="Z79" s="490"/>
      <c r="AA79" s="490"/>
      <c r="AB79" s="490"/>
      <c r="AC79" s="490"/>
      <c r="AD79" s="490"/>
      <c r="AE79" s="490"/>
      <c r="AF79" s="490"/>
      <c r="AG79" s="490"/>
      <c r="AH79" s="490"/>
      <c r="AI79" s="490"/>
      <c r="AJ79" s="490"/>
      <c r="AK79" s="491"/>
      <c r="AL79" s="2"/>
      <c r="AN79" s="2" t="s">
        <v>14</v>
      </c>
      <c r="AO79" s="2" t="str">
        <f>IF(AND($K$82="□",$O$79="□"),"■","")</f>
        <v>■</v>
      </c>
      <c r="AP79" s="2"/>
      <c r="AQ79" s="2"/>
      <c r="AR79" s="2"/>
      <c r="AS79" s="2"/>
      <c r="AT79" s="2"/>
      <c r="AU79" s="2"/>
    </row>
    <row r="80" spans="2:47" s="217" customFormat="1" ht="18.899999999999999" customHeight="1" x14ac:dyDescent="0.45">
      <c r="B80" s="406"/>
      <c r="C80" s="410"/>
      <c r="D80" s="410"/>
      <c r="E80" s="411"/>
      <c r="F80" s="535"/>
      <c r="G80" s="461"/>
      <c r="H80" s="462"/>
      <c r="I80" s="467"/>
      <c r="J80" s="468"/>
      <c r="K80" s="484"/>
      <c r="L80" s="482"/>
      <c r="M80" s="482"/>
      <c r="N80" s="483"/>
      <c r="O80" s="492"/>
      <c r="P80" s="482"/>
      <c r="Q80" s="482"/>
      <c r="R80" s="482"/>
      <c r="S80" s="482"/>
      <c r="T80" s="494" t="s">
        <v>99</v>
      </c>
      <c r="U80" s="495"/>
      <c r="V80" s="495"/>
      <c r="W80" s="495"/>
      <c r="X80" s="495"/>
      <c r="Y80" s="495"/>
      <c r="Z80" s="495"/>
      <c r="AA80" s="495"/>
      <c r="AB80" s="495"/>
      <c r="AC80" s="495"/>
      <c r="AD80" s="495"/>
      <c r="AE80" s="495"/>
      <c r="AF80" s="495"/>
      <c r="AG80" s="495"/>
      <c r="AH80" s="495"/>
      <c r="AI80" s="495"/>
      <c r="AJ80" s="495"/>
      <c r="AK80" s="496"/>
      <c r="AL80" s="2"/>
      <c r="AM80" s="2"/>
      <c r="AN80" s="2" t="s">
        <v>11</v>
      </c>
      <c r="AO80" s="2" t="str">
        <f>IF(AND($K$82="□",$O$78="□"),"■","")</f>
        <v/>
      </c>
      <c r="AQ80" s="2"/>
      <c r="AR80" s="2"/>
      <c r="AS80" s="2"/>
      <c r="AT80" s="2"/>
      <c r="AU80" s="2"/>
    </row>
    <row r="81" spans="2:77" s="217" customFormat="1" ht="18.899999999999999" customHeight="1" x14ac:dyDescent="0.45">
      <c r="B81" s="406"/>
      <c r="C81" s="410"/>
      <c r="D81" s="410"/>
      <c r="E81" s="411"/>
      <c r="F81" s="535"/>
      <c r="G81" s="461"/>
      <c r="H81" s="462"/>
      <c r="I81" s="467"/>
      <c r="J81" s="468"/>
      <c r="K81" s="485"/>
      <c r="L81" s="486"/>
      <c r="M81" s="486"/>
      <c r="N81" s="487"/>
      <c r="O81" s="493"/>
      <c r="P81" s="486"/>
      <c r="Q81" s="486"/>
      <c r="R81" s="486"/>
      <c r="S81" s="486"/>
      <c r="T81" s="497" t="s">
        <v>100</v>
      </c>
      <c r="U81" s="498"/>
      <c r="V81" s="498"/>
      <c r="W81" s="498"/>
      <c r="X81" s="498"/>
      <c r="Y81" s="498"/>
      <c r="Z81" s="498"/>
      <c r="AA81" s="498"/>
      <c r="AB81" s="498"/>
      <c r="AC81" s="498"/>
      <c r="AD81" s="498"/>
      <c r="AE81" s="498"/>
      <c r="AF81" s="498"/>
      <c r="AG81" s="498"/>
      <c r="AH81" s="498"/>
      <c r="AI81" s="498"/>
      <c r="AJ81" s="498"/>
      <c r="AK81" s="499"/>
      <c r="AL81" s="2"/>
      <c r="AM81" s="2"/>
      <c r="AN81" s="2"/>
      <c r="AO81" s="2"/>
      <c r="AQ81" s="2"/>
      <c r="AR81" s="2"/>
      <c r="AS81" s="2"/>
      <c r="AT81" s="2"/>
      <c r="AU81" s="2"/>
    </row>
    <row r="82" spans="2:77" s="217" customFormat="1" ht="18.899999999999999" customHeight="1" x14ac:dyDescent="0.45">
      <c r="B82" s="406"/>
      <c r="C82" s="410"/>
      <c r="D82" s="410"/>
      <c r="E82" s="411"/>
      <c r="F82" s="536"/>
      <c r="G82" s="463"/>
      <c r="H82" s="464"/>
      <c r="I82" s="469"/>
      <c r="J82" s="470"/>
      <c r="K82" s="270" t="s">
        <v>11</v>
      </c>
      <c r="L82" s="475" t="s">
        <v>101</v>
      </c>
      <c r="M82" s="475"/>
      <c r="N82" s="475"/>
      <c r="O82" s="476" t="s">
        <v>102</v>
      </c>
      <c r="P82" s="477"/>
      <c r="Q82" s="477"/>
      <c r="R82" s="477"/>
      <c r="S82" s="477"/>
      <c r="T82" s="477"/>
      <c r="U82" s="477"/>
      <c r="V82" s="477"/>
      <c r="W82" s="477"/>
      <c r="X82" s="477"/>
      <c r="Y82" s="477"/>
      <c r="Z82" s="477"/>
      <c r="AA82" s="477"/>
      <c r="AB82" s="477"/>
      <c r="AC82" s="477"/>
      <c r="AD82" s="477"/>
      <c r="AE82" s="477"/>
      <c r="AF82" s="477"/>
      <c r="AG82" s="477"/>
      <c r="AH82" s="477"/>
      <c r="AI82" s="477"/>
      <c r="AJ82" s="477"/>
      <c r="AK82" s="478"/>
      <c r="AL82" s="2"/>
      <c r="AM82" s="2"/>
      <c r="AN82" s="2" t="s">
        <v>14</v>
      </c>
      <c r="AO82" s="2" t="str">
        <f>IF(AND($K$78="□"),"■","")</f>
        <v/>
      </c>
      <c r="AQ82" s="2"/>
      <c r="AR82" s="2"/>
      <c r="AS82" s="2"/>
      <c r="AT82" s="2"/>
      <c r="AU82" s="2"/>
    </row>
    <row r="83" spans="2:77" s="217" customFormat="1" ht="18.899999999999999" customHeight="1" x14ac:dyDescent="0.45">
      <c r="B83" s="406"/>
      <c r="C83" s="410"/>
      <c r="D83" s="410"/>
      <c r="E83" s="411"/>
      <c r="F83" s="436" t="s">
        <v>103</v>
      </c>
      <c r="G83" s="437" t="s">
        <v>104</v>
      </c>
      <c r="H83" s="438"/>
      <c r="I83" s="439" t="s">
        <v>105</v>
      </c>
      <c r="J83" s="440"/>
      <c r="K83" s="337" t="s">
        <v>9</v>
      </c>
      <c r="L83" s="442" t="s">
        <v>106</v>
      </c>
      <c r="M83" s="442"/>
      <c r="N83" s="442"/>
      <c r="O83" s="442"/>
      <c r="U83" s="271"/>
      <c r="V83" s="260"/>
      <c r="W83" s="260"/>
      <c r="X83" s="260"/>
      <c r="Y83" s="260"/>
      <c r="Z83" s="260"/>
      <c r="AA83" s="260"/>
      <c r="AB83" s="271"/>
      <c r="AC83" s="260"/>
      <c r="AD83" s="260"/>
      <c r="AE83" s="260"/>
      <c r="AF83" s="260"/>
      <c r="AG83" s="260"/>
      <c r="AH83" s="260"/>
      <c r="AI83" s="260"/>
      <c r="AJ83" s="260"/>
      <c r="AK83" s="272"/>
      <c r="AL83" s="2"/>
      <c r="AM83" s="2"/>
      <c r="AN83" s="2" t="s">
        <v>14</v>
      </c>
      <c r="AO83" s="2" t="str">
        <f>IF($K$84="□","■","")</f>
        <v>■</v>
      </c>
      <c r="AP83" s="2"/>
      <c r="AS83" s="2"/>
      <c r="AT83" s="2"/>
      <c r="AU83" s="2"/>
    </row>
    <row r="84" spans="2:77" s="217" customFormat="1" ht="18.899999999999999" customHeight="1" x14ac:dyDescent="0.45">
      <c r="B84" s="406"/>
      <c r="C84" s="410"/>
      <c r="D84" s="410"/>
      <c r="E84" s="411"/>
      <c r="F84" s="436"/>
      <c r="G84" s="437"/>
      <c r="H84" s="438"/>
      <c r="I84" s="441"/>
      <c r="J84" s="365"/>
      <c r="K84" s="265" t="s">
        <v>11</v>
      </c>
      <c r="L84" s="443" t="s">
        <v>107</v>
      </c>
      <c r="M84" s="443"/>
      <c r="N84" s="443"/>
      <c r="O84" s="443"/>
      <c r="P84" s="273"/>
      <c r="Q84" s="274"/>
      <c r="R84" s="274"/>
      <c r="S84" s="274"/>
      <c r="T84" s="274"/>
      <c r="U84" s="275"/>
      <c r="V84" s="274"/>
      <c r="W84" s="274"/>
      <c r="X84" s="274"/>
      <c r="Y84" s="274"/>
      <c r="Z84" s="274"/>
      <c r="AA84" s="274"/>
      <c r="AB84" s="275"/>
      <c r="AC84" s="274"/>
      <c r="AD84" s="274"/>
      <c r="AE84" s="274"/>
      <c r="AF84" s="274"/>
      <c r="AG84" s="274"/>
      <c r="AH84" s="274"/>
      <c r="AI84" s="274"/>
      <c r="AJ84" s="274"/>
      <c r="AK84" s="276"/>
      <c r="AL84" s="2"/>
      <c r="AM84" s="2"/>
      <c r="AN84" s="2" t="s">
        <v>14</v>
      </c>
      <c r="AO84" s="2" t="str">
        <f>IF($K$83="□","■","")</f>
        <v/>
      </c>
      <c r="AP84" s="2"/>
      <c r="AQ84" s="2"/>
      <c r="AR84" s="2"/>
      <c r="AS84" s="2"/>
      <c r="AT84" s="2"/>
      <c r="AU84" s="2"/>
    </row>
    <row r="85" spans="2:77" s="217" customFormat="1" ht="18" customHeight="1" x14ac:dyDescent="0.45">
      <c r="B85" s="406"/>
      <c r="C85" s="410"/>
      <c r="D85" s="410"/>
      <c r="E85" s="411"/>
      <c r="F85" s="436"/>
      <c r="G85" s="437"/>
      <c r="H85" s="438"/>
      <c r="I85" s="394" t="s">
        <v>22</v>
      </c>
      <c r="J85" s="361"/>
      <c r="K85" s="277" t="s">
        <v>23</v>
      </c>
      <c r="L85" s="444"/>
      <c r="M85" s="444"/>
      <c r="N85" s="278" t="s">
        <v>108</v>
      </c>
      <c r="O85" s="444"/>
      <c r="P85" s="444"/>
      <c r="Q85" s="279"/>
      <c r="R85" s="280"/>
      <c r="S85" s="281"/>
      <c r="T85" s="281"/>
      <c r="U85" s="281"/>
      <c r="V85" s="281"/>
      <c r="W85" s="281"/>
      <c r="X85" s="281"/>
      <c r="Y85" s="281"/>
      <c r="Z85" s="281"/>
      <c r="AA85" s="281"/>
      <c r="AB85" s="281"/>
      <c r="AC85" s="281"/>
      <c r="AD85" s="281"/>
      <c r="AE85" s="281"/>
      <c r="AF85" s="281"/>
      <c r="AG85" s="281"/>
      <c r="AH85" s="281"/>
      <c r="AI85" s="281"/>
      <c r="AJ85" s="281"/>
      <c r="AK85" s="282"/>
      <c r="AL85" s="283"/>
      <c r="AP85" s="2"/>
      <c r="AR85" s="2"/>
      <c r="AS85" s="2"/>
      <c r="AT85" s="2"/>
      <c r="AU85" s="2"/>
    </row>
    <row r="86" spans="2:77" s="217" customFormat="1" ht="24.9" customHeight="1" x14ac:dyDescent="0.45">
      <c r="B86" s="406"/>
      <c r="C86" s="410"/>
      <c r="D86" s="410"/>
      <c r="E86" s="411"/>
      <c r="F86" s="436"/>
      <c r="G86" s="437"/>
      <c r="H86" s="438"/>
      <c r="I86" s="439"/>
      <c r="J86" s="440"/>
      <c r="K86" s="500"/>
      <c r="L86" s="501"/>
      <c r="M86" s="501"/>
      <c r="N86" s="501"/>
      <c r="O86" s="501"/>
      <c r="P86" s="501"/>
      <c r="Q86" s="501"/>
      <c r="R86" s="501"/>
      <c r="S86" s="501"/>
      <c r="T86" s="501"/>
      <c r="U86" s="501"/>
      <c r="V86" s="501"/>
      <c r="W86" s="501"/>
      <c r="X86" s="501"/>
      <c r="Y86" s="501"/>
      <c r="Z86" s="501"/>
      <c r="AA86" s="501"/>
      <c r="AB86" s="501"/>
      <c r="AC86" s="501"/>
      <c r="AD86" s="501"/>
      <c r="AE86" s="501"/>
      <c r="AF86" s="501"/>
      <c r="AG86" s="501"/>
      <c r="AH86" s="501"/>
      <c r="AI86" s="501"/>
      <c r="AJ86" s="501"/>
      <c r="AK86" s="502"/>
      <c r="AL86" s="284"/>
      <c r="AQ86" s="2"/>
      <c r="AR86" s="2"/>
      <c r="AS86" s="2"/>
      <c r="BY86" s="2"/>
    </row>
    <row r="87" spans="2:77" s="217" customFormat="1" ht="24.9" customHeight="1" x14ac:dyDescent="0.45">
      <c r="B87" s="406"/>
      <c r="C87" s="410"/>
      <c r="D87" s="410"/>
      <c r="E87" s="411"/>
      <c r="F87" s="436"/>
      <c r="G87" s="437"/>
      <c r="H87" s="438"/>
      <c r="I87" s="441"/>
      <c r="J87" s="365"/>
      <c r="K87" s="503"/>
      <c r="L87" s="503"/>
      <c r="M87" s="503"/>
      <c r="N87" s="503"/>
      <c r="O87" s="503"/>
      <c r="P87" s="503"/>
      <c r="Q87" s="503"/>
      <c r="R87" s="503"/>
      <c r="S87" s="503"/>
      <c r="T87" s="503"/>
      <c r="U87" s="503"/>
      <c r="V87" s="503"/>
      <c r="W87" s="503"/>
      <c r="X87" s="503"/>
      <c r="Y87" s="503"/>
      <c r="Z87" s="503"/>
      <c r="AA87" s="503"/>
      <c r="AB87" s="503"/>
      <c r="AC87" s="503"/>
      <c r="AD87" s="503"/>
      <c r="AE87" s="503"/>
      <c r="AF87" s="503"/>
      <c r="AG87" s="503"/>
      <c r="AH87" s="503"/>
      <c r="AI87" s="503"/>
      <c r="AJ87" s="503"/>
      <c r="AK87" s="504"/>
      <c r="AL87" s="284"/>
      <c r="AQ87" s="2"/>
      <c r="AR87" s="2"/>
      <c r="AS87" s="2"/>
      <c r="BY87" s="2"/>
    </row>
    <row r="88" spans="2:77" s="217" customFormat="1" ht="15" customHeight="1" x14ac:dyDescent="0.45">
      <c r="B88" s="406"/>
      <c r="C88" s="410"/>
      <c r="D88" s="410"/>
      <c r="E88" s="411"/>
      <c r="F88" s="436"/>
      <c r="G88" s="437"/>
      <c r="H88" s="438"/>
      <c r="I88" s="394" t="s">
        <v>25</v>
      </c>
      <c r="J88" s="361"/>
      <c r="K88" s="446"/>
      <c r="L88" s="446"/>
      <c r="M88" s="446"/>
      <c r="N88" s="446"/>
      <c r="O88" s="446"/>
      <c r="P88" s="446"/>
      <c r="Q88" s="446"/>
      <c r="R88" s="446"/>
      <c r="S88" s="446"/>
      <c r="T88" s="446"/>
      <c r="U88" s="446"/>
      <c r="V88" s="446"/>
      <c r="W88" s="446"/>
      <c r="X88" s="446"/>
      <c r="Y88" s="446"/>
      <c r="Z88" s="446"/>
      <c r="AA88" s="446"/>
      <c r="AB88" s="446"/>
      <c r="AC88" s="446"/>
      <c r="AD88" s="446"/>
      <c r="AE88" s="446"/>
      <c r="AF88" s="446"/>
      <c r="AG88" s="446"/>
      <c r="AH88" s="446"/>
      <c r="AI88" s="446"/>
      <c r="AJ88" s="446"/>
      <c r="AK88" s="447"/>
      <c r="AL88" s="284"/>
      <c r="AM88" s="2"/>
      <c r="BY88" s="2"/>
    </row>
    <row r="89" spans="2:77" s="217" customFormat="1" ht="30" customHeight="1" x14ac:dyDescent="0.45">
      <c r="B89" s="406"/>
      <c r="C89" s="410"/>
      <c r="D89" s="410"/>
      <c r="E89" s="411"/>
      <c r="F89" s="436"/>
      <c r="G89" s="437"/>
      <c r="H89" s="438"/>
      <c r="I89" s="441" t="s">
        <v>27</v>
      </c>
      <c r="J89" s="365"/>
      <c r="K89" s="448"/>
      <c r="L89" s="448"/>
      <c r="M89" s="448"/>
      <c r="N89" s="448"/>
      <c r="O89" s="448"/>
      <c r="P89" s="448"/>
      <c r="Q89" s="448"/>
      <c r="R89" s="448"/>
      <c r="S89" s="448"/>
      <c r="T89" s="448"/>
      <c r="U89" s="448"/>
      <c r="V89" s="448"/>
      <c r="W89" s="448"/>
      <c r="X89" s="448"/>
      <c r="Y89" s="448"/>
      <c r="Z89" s="448"/>
      <c r="AA89" s="448"/>
      <c r="AB89" s="448"/>
      <c r="AC89" s="448"/>
      <c r="AD89" s="448"/>
      <c r="AE89" s="448"/>
      <c r="AF89" s="448"/>
      <c r="AG89" s="448"/>
      <c r="AH89" s="448"/>
      <c r="AI89" s="448"/>
      <c r="AJ89" s="448"/>
      <c r="AK89" s="449"/>
      <c r="AL89" s="285"/>
      <c r="AM89" s="2"/>
      <c r="AO89" s="2"/>
      <c r="AP89" s="2"/>
      <c r="AQ89" s="2"/>
      <c r="AR89" s="2"/>
      <c r="AS89" s="2"/>
      <c r="AT89" s="2"/>
      <c r="AU89" s="2"/>
    </row>
    <row r="90" spans="2:77" s="3" customFormat="1" ht="15" customHeight="1" x14ac:dyDescent="0.45">
      <c r="B90" s="406"/>
      <c r="C90" s="410"/>
      <c r="D90" s="410"/>
      <c r="E90" s="411"/>
      <c r="F90" s="436"/>
      <c r="G90" s="437"/>
      <c r="H90" s="438"/>
      <c r="I90" s="394" t="s">
        <v>25</v>
      </c>
      <c r="J90" s="361"/>
      <c r="K90" s="446"/>
      <c r="L90" s="446"/>
      <c r="M90" s="446"/>
      <c r="N90" s="446"/>
      <c r="O90" s="446"/>
      <c r="P90" s="446"/>
      <c r="Q90" s="446"/>
      <c r="R90" s="446"/>
      <c r="S90" s="446"/>
      <c r="T90" s="446"/>
      <c r="U90" s="446"/>
      <c r="V90" s="446"/>
      <c r="W90" s="446"/>
      <c r="X90" s="446"/>
      <c r="Y90" s="446"/>
      <c r="Z90" s="446"/>
      <c r="AA90" s="446"/>
      <c r="AB90" s="446"/>
      <c r="AC90" s="446"/>
      <c r="AD90" s="446"/>
      <c r="AE90" s="446"/>
      <c r="AF90" s="446"/>
      <c r="AG90" s="446"/>
      <c r="AH90" s="446"/>
      <c r="AI90" s="446"/>
      <c r="AJ90" s="446"/>
      <c r="AK90" s="447"/>
      <c r="AL90" s="285"/>
      <c r="AM90" s="2"/>
      <c r="AO90" s="2"/>
      <c r="AP90" s="2"/>
      <c r="AQ90" s="2"/>
      <c r="AR90" s="2"/>
      <c r="AS90" s="2"/>
      <c r="AT90" s="2"/>
      <c r="AU90" s="2"/>
    </row>
    <row r="91" spans="2:77" s="217" customFormat="1" ht="30" customHeight="1" x14ac:dyDescent="0.45">
      <c r="B91" s="406"/>
      <c r="C91" s="410"/>
      <c r="D91" s="410"/>
      <c r="E91" s="411"/>
      <c r="F91" s="436"/>
      <c r="G91" s="437"/>
      <c r="H91" s="438"/>
      <c r="I91" s="441" t="s">
        <v>28</v>
      </c>
      <c r="J91" s="365"/>
      <c r="K91" s="448"/>
      <c r="L91" s="448"/>
      <c r="M91" s="448"/>
      <c r="N91" s="448"/>
      <c r="O91" s="448"/>
      <c r="P91" s="448"/>
      <c r="Q91" s="448"/>
      <c r="R91" s="448"/>
      <c r="S91" s="448"/>
      <c r="T91" s="448"/>
      <c r="U91" s="448"/>
      <c r="V91" s="448"/>
      <c r="W91" s="448"/>
      <c r="X91" s="448"/>
      <c r="Y91" s="448"/>
      <c r="Z91" s="448"/>
      <c r="AA91" s="448"/>
      <c r="AB91" s="448"/>
      <c r="AC91" s="448"/>
      <c r="AD91" s="448"/>
      <c r="AE91" s="448"/>
      <c r="AF91" s="448"/>
      <c r="AG91" s="448"/>
      <c r="AH91" s="448"/>
      <c r="AI91" s="448"/>
      <c r="AJ91" s="448"/>
      <c r="AK91" s="449"/>
      <c r="AL91" s="285"/>
      <c r="AM91" s="2"/>
      <c r="AN91" s="2"/>
      <c r="AO91" s="2"/>
      <c r="AP91" s="2"/>
      <c r="AQ91" s="2"/>
      <c r="AR91" s="2"/>
      <c r="AS91" s="2"/>
      <c r="AT91" s="2"/>
      <c r="AU91" s="2"/>
    </row>
    <row r="92" spans="2:77" s="217" customFormat="1" ht="24.9" customHeight="1" x14ac:dyDescent="0.45">
      <c r="B92" s="406"/>
      <c r="C92" s="410"/>
      <c r="D92" s="410"/>
      <c r="E92" s="411"/>
      <c r="F92" s="436"/>
      <c r="G92" s="437"/>
      <c r="H92" s="438"/>
      <c r="I92" s="480" t="s">
        <v>29</v>
      </c>
      <c r="J92" s="387"/>
      <c r="K92" s="392"/>
      <c r="L92" s="393"/>
      <c r="M92" s="393"/>
      <c r="N92" s="393"/>
      <c r="O92" s="393"/>
      <c r="P92" s="393"/>
      <c r="Q92" s="393"/>
      <c r="R92" s="393"/>
      <c r="S92" s="393"/>
      <c r="T92" s="393"/>
      <c r="U92" s="393"/>
      <c r="V92" s="393"/>
      <c r="W92" s="286" t="s">
        <v>435</v>
      </c>
      <c r="X92" s="389" t="s">
        <v>30</v>
      </c>
      <c r="Y92" s="391"/>
      <c r="Z92" s="392"/>
      <c r="AA92" s="393"/>
      <c r="AB92" s="393"/>
      <c r="AC92" s="393"/>
      <c r="AD92" s="393"/>
      <c r="AE92" s="393"/>
      <c r="AF92" s="393"/>
      <c r="AG92" s="393"/>
      <c r="AH92" s="393"/>
      <c r="AI92" s="393"/>
      <c r="AJ92" s="393"/>
      <c r="AK92" s="231" t="s">
        <v>435</v>
      </c>
      <c r="AL92" s="285"/>
      <c r="AM92" s="2"/>
      <c r="AN92" s="2"/>
      <c r="AO92" s="2"/>
      <c r="AP92" s="2"/>
      <c r="AQ92" s="2"/>
      <c r="AR92" s="2"/>
      <c r="AS92" s="2"/>
      <c r="AT92" s="2"/>
      <c r="AU92" s="2"/>
    </row>
    <row r="93" spans="2:77" s="217" customFormat="1" ht="24.9" customHeight="1" x14ac:dyDescent="0.45">
      <c r="B93" s="406"/>
      <c r="C93" s="410"/>
      <c r="D93" s="410"/>
      <c r="E93" s="411"/>
      <c r="F93" s="436"/>
      <c r="G93" s="437"/>
      <c r="H93" s="438"/>
      <c r="I93" s="480" t="s">
        <v>31</v>
      </c>
      <c r="J93" s="387"/>
      <c r="K93" s="388"/>
      <c r="L93" s="388"/>
      <c r="M93" s="388"/>
      <c r="N93" s="388"/>
      <c r="O93" s="388"/>
      <c r="P93" s="388"/>
      <c r="Q93" s="388"/>
      <c r="R93" s="388"/>
      <c r="S93" s="388"/>
      <c r="T93" s="388"/>
      <c r="U93" s="388"/>
      <c r="V93" s="388"/>
      <c r="W93" s="388"/>
      <c r="X93" s="389" t="s">
        <v>32</v>
      </c>
      <c r="Y93" s="391"/>
      <c r="Z93" s="392"/>
      <c r="AA93" s="393"/>
      <c r="AB93" s="393"/>
      <c r="AC93" s="393"/>
      <c r="AD93" s="393"/>
      <c r="AE93" s="393"/>
      <c r="AF93" s="393"/>
      <c r="AG93" s="393"/>
      <c r="AH93" s="393"/>
      <c r="AI93" s="393"/>
      <c r="AJ93" s="393"/>
      <c r="AK93" s="231" t="s">
        <v>435</v>
      </c>
      <c r="AL93" s="2"/>
      <c r="AM93" s="2"/>
      <c r="AN93" s="2"/>
      <c r="AO93" s="2"/>
      <c r="AP93" s="2"/>
      <c r="AQ93" s="2"/>
      <c r="AR93" s="2"/>
      <c r="AS93" s="2"/>
      <c r="AT93" s="2"/>
      <c r="AU93" s="2"/>
      <c r="AV93" s="232" t="s">
        <v>33</v>
      </c>
    </row>
    <row r="94" spans="2:77" s="217" customFormat="1" ht="24.9" customHeight="1" x14ac:dyDescent="0.45">
      <c r="B94" s="406"/>
      <c r="C94" s="410"/>
      <c r="D94" s="410"/>
      <c r="E94" s="411"/>
      <c r="F94" s="436"/>
      <c r="G94" s="437"/>
      <c r="H94" s="438"/>
      <c r="I94" s="394" t="s">
        <v>34</v>
      </c>
      <c r="J94" s="361"/>
      <c r="K94" s="392"/>
      <c r="L94" s="393"/>
      <c r="M94" s="393"/>
      <c r="N94" s="393"/>
      <c r="O94" s="393"/>
      <c r="P94" s="393"/>
      <c r="Q94" s="393"/>
      <c r="R94" s="393"/>
      <c r="S94" s="393"/>
      <c r="T94" s="287" t="s">
        <v>35</v>
      </c>
      <c r="U94" s="1137"/>
      <c r="V94" s="1137"/>
      <c r="W94" s="1137"/>
      <c r="X94" s="1137"/>
      <c r="Y94" s="1137"/>
      <c r="Z94" s="1137"/>
      <c r="AA94" s="1137"/>
      <c r="AB94" s="1137"/>
      <c r="AC94" s="1137"/>
      <c r="AD94" s="1137"/>
      <c r="AE94" s="1137"/>
      <c r="AF94" s="424" t="s">
        <v>442</v>
      </c>
      <c r="AG94" s="425"/>
      <c r="AH94" s="425"/>
      <c r="AI94" s="425"/>
      <c r="AJ94" s="425"/>
      <c r="AK94" s="426"/>
      <c r="AL94" s="2"/>
      <c r="AM94" s="2"/>
      <c r="AN94" s="2"/>
      <c r="AO94" s="2"/>
      <c r="AP94" s="2"/>
      <c r="AQ94" s="2"/>
      <c r="AR94" s="2"/>
      <c r="AS94" s="2"/>
      <c r="AT94" s="2"/>
      <c r="AU94" s="2"/>
      <c r="AV94" s="234" t="str">
        <f>K94&amp;T94&amp;U94</f>
        <v>@</v>
      </c>
    </row>
    <row r="95" spans="2:77" s="217" customFormat="1" ht="15" customHeight="1" x14ac:dyDescent="0.45">
      <c r="B95" s="406"/>
      <c r="C95" s="410"/>
      <c r="D95" s="410"/>
      <c r="E95" s="411"/>
      <c r="F95" s="436"/>
      <c r="G95" s="437"/>
      <c r="H95" s="438"/>
      <c r="I95" s="422"/>
      <c r="J95" s="423"/>
      <c r="K95" s="427" t="str">
        <f>IF(K94="","",K94&amp;T94&amp;U94)</f>
        <v/>
      </c>
      <c r="L95" s="428"/>
      <c r="M95" s="428"/>
      <c r="N95" s="428"/>
      <c r="O95" s="428"/>
      <c r="P95" s="428"/>
      <c r="Q95" s="428"/>
      <c r="R95" s="428"/>
      <c r="S95" s="428"/>
      <c r="T95" s="428"/>
      <c r="U95" s="428"/>
      <c r="V95" s="428"/>
      <c r="W95" s="428"/>
      <c r="X95" s="428"/>
      <c r="Y95" s="428"/>
      <c r="Z95" s="428"/>
      <c r="AA95" s="428"/>
      <c r="AB95" s="428"/>
      <c r="AC95" s="428"/>
      <c r="AD95" s="428"/>
      <c r="AE95" s="428"/>
      <c r="AF95" s="428"/>
      <c r="AG95" s="428"/>
      <c r="AH95" s="428"/>
      <c r="AI95" s="428"/>
      <c r="AJ95" s="428"/>
      <c r="AK95" s="429"/>
      <c r="AL95" s="285"/>
      <c r="AM95" s="2"/>
      <c r="AN95" s="2"/>
      <c r="AO95" s="2"/>
      <c r="AP95" s="2"/>
      <c r="AQ95" s="2"/>
      <c r="AR95" s="2"/>
      <c r="AS95" s="2"/>
      <c r="AT95" s="2"/>
      <c r="AU95" s="2"/>
    </row>
    <row r="96" spans="2:77" s="217" customFormat="1" ht="30" customHeight="1" thickBot="1" x14ac:dyDescent="0.5">
      <c r="B96" s="407"/>
      <c r="C96" s="412"/>
      <c r="D96" s="412"/>
      <c r="E96" s="413"/>
      <c r="F96" s="15" t="s">
        <v>109</v>
      </c>
      <c r="G96" s="430" t="s">
        <v>110</v>
      </c>
      <c r="H96" s="431"/>
      <c r="I96" s="16"/>
      <c r="J96" s="17"/>
      <c r="K96" s="288" t="s">
        <v>11</v>
      </c>
      <c r="L96" s="432" t="s">
        <v>111</v>
      </c>
      <c r="M96" s="432"/>
      <c r="N96" s="338" t="s">
        <v>9</v>
      </c>
      <c r="O96" s="432" t="s">
        <v>112</v>
      </c>
      <c r="P96" s="432"/>
      <c r="Q96" s="432"/>
      <c r="R96" s="432"/>
      <c r="S96" s="432"/>
      <c r="T96" s="432"/>
      <c r="U96" s="432"/>
      <c r="V96" s="432"/>
      <c r="W96" s="432"/>
      <c r="X96" s="432"/>
      <c r="Y96" s="432"/>
      <c r="Z96" s="432"/>
      <c r="AA96" s="289" t="s">
        <v>79</v>
      </c>
      <c r="AB96" s="433" t="s">
        <v>113</v>
      </c>
      <c r="AC96" s="434"/>
      <c r="AD96" s="434"/>
      <c r="AE96" s="434"/>
      <c r="AF96" s="434"/>
      <c r="AG96" s="434"/>
      <c r="AH96" s="434"/>
      <c r="AI96" s="434"/>
      <c r="AJ96" s="434"/>
      <c r="AK96" s="435"/>
      <c r="AL96" s="285"/>
      <c r="AM96" s="2"/>
      <c r="AN96" s="2" t="s">
        <v>14</v>
      </c>
      <c r="AO96" s="2" t="str">
        <f>IF($N$96="□","■","")</f>
        <v/>
      </c>
      <c r="AP96" s="2"/>
      <c r="AQ96" s="2" t="s">
        <v>14</v>
      </c>
      <c r="AR96" s="2" t="str">
        <f>IF($K$96="□","■","")</f>
        <v>■</v>
      </c>
      <c r="AS96" s="2"/>
      <c r="AT96" s="2"/>
      <c r="AU96" s="2"/>
    </row>
    <row r="97" spans="2:50" s="217" customFormat="1" ht="9.9" customHeight="1" thickBot="1" x14ac:dyDescent="0.35">
      <c r="B97" s="2"/>
      <c r="C97" s="2"/>
      <c r="D97" s="290"/>
      <c r="E97" s="290"/>
      <c r="F97" s="290"/>
      <c r="G97" s="290"/>
      <c r="H97" s="290"/>
      <c r="I97" s="291"/>
      <c r="J97" s="291"/>
      <c r="K97" s="291"/>
      <c r="L97" s="291"/>
      <c r="M97" s="2"/>
      <c r="N97" s="2"/>
      <c r="O97" s="2"/>
      <c r="P97" s="291"/>
      <c r="Q97" s="2"/>
      <c r="R97" s="292"/>
      <c r="S97" s="292"/>
      <c r="T97" s="293"/>
      <c r="U97" s="293"/>
      <c r="V97" s="293"/>
      <c r="W97" s="293"/>
      <c r="X97" s="293"/>
      <c r="Y97" s="293"/>
      <c r="Z97" s="293"/>
      <c r="AA97" s="293"/>
      <c r="AB97" s="2"/>
      <c r="AC97" s="292"/>
      <c r="AD97" s="292"/>
      <c r="AE97" s="291"/>
      <c r="AF97" s="2"/>
      <c r="AG97" s="2"/>
      <c r="AH97" s="2"/>
      <c r="AI97" s="2"/>
      <c r="AJ97" s="2"/>
      <c r="AK97" s="2"/>
      <c r="AL97" s="2"/>
      <c r="AM97" s="2"/>
      <c r="AN97" s="2"/>
      <c r="AO97" s="2"/>
      <c r="AP97" s="2"/>
      <c r="AQ97" s="2"/>
      <c r="AR97" s="2"/>
      <c r="AS97" s="2"/>
      <c r="AT97" s="2"/>
      <c r="AU97" s="2"/>
    </row>
    <row r="98" spans="2:50" s="217" customFormat="1" ht="30" customHeight="1" x14ac:dyDescent="0.45">
      <c r="B98" s="405" t="s">
        <v>114</v>
      </c>
      <c r="C98" s="408" t="s">
        <v>115</v>
      </c>
      <c r="D98" s="408"/>
      <c r="E98" s="409"/>
      <c r="F98" s="414" t="s">
        <v>36</v>
      </c>
      <c r="G98" s="415"/>
      <c r="H98" s="415"/>
      <c r="I98" s="416" t="s">
        <v>37</v>
      </c>
      <c r="J98" s="417"/>
      <c r="K98" s="418" t="s">
        <v>391</v>
      </c>
      <c r="L98" s="418"/>
      <c r="M98" s="419"/>
      <c r="N98" s="420"/>
      <c r="O98" s="418"/>
      <c r="P98" s="418"/>
      <c r="Q98" s="418"/>
      <c r="R98" s="418"/>
      <c r="S98" s="418"/>
      <c r="T98" s="418"/>
      <c r="U98" s="418"/>
      <c r="V98" s="294" t="s">
        <v>11</v>
      </c>
      <c r="W98" s="421" t="s">
        <v>116</v>
      </c>
      <c r="X98" s="421"/>
      <c r="Y98" s="421"/>
      <c r="Z98" s="294" t="s">
        <v>11</v>
      </c>
      <c r="AA98" s="421" t="s">
        <v>39</v>
      </c>
      <c r="AB98" s="421"/>
      <c r="AC98" s="421"/>
      <c r="AD98" s="295" t="s">
        <v>79</v>
      </c>
      <c r="AE98" s="455" t="s">
        <v>117</v>
      </c>
      <c r="AF98" s="455"/>
      <c r="AG98" s="455"/>
      <c r="AH98" s="455"/>
      <c r="AI98" s="455"/>
      <c r="AJ98" s="455"/>
      <c r="AK98" s="456"/>
      <c r="AL98" s="2"/>
      <c r="AM98" s="2"/>
      <c r="AN98" s="2" t="s">
        <v>14</v>
      </c>
      <c r="AO98" s="2" t="str">
        <f>IF($Z$98="□","■","")</f>
        <v>■</v>
      </c>
      <c r="AP98" s="2"/>
      <c r="AQ98" s="2" t="s">
        <v>14</v>
      </c>
      <c r="AR98" s="2" t="str">
        <f>IF($V$98="□","■","")</f>
        <v>■</v>
      </c>
      <c r="AS98" s="239"/>
      <c r="AT98" s="2"/>
      <c r="AU98" s="2"/>
    </row>
    <row r="99" spans="2:50" s="217" customFormat="1" ht="18.899999999999999" customHeight="1" x14ac:dyDescent="0.45">
      <c r="B99" s="406"/>
      <c r="C99" s="410"/>
      <c r="D99" s="410"/>
      <c r="E99" s="411"/>
      <c r="F99" s="360" t="s">
        <v>105</v>
      </c>
      <c r="G99" s="360"/>
      <c r="H99" s="361"/>
      <c r="I99" s="335" t="s">
        <v>9</v>
      </c>
      <c r="J99" s="457" t="s">
        <v>106</v>
      </c>
      <c r="K99" s="457"/>
      <c r="L99" s="457"/>
      <c r="M99" s="457"/>
      <c r="N99" s="296"/>
      <c r="O99" s="297"/>
      <c r="P99" s="297"/>
      <c r="Q99" s="297"/>
      <c r="R99" s="297"/>
      <c r="S99" s="297"/>
      <c r="T99" s="297"/>
      <c r="U99" s="297"/>
      <c r="V99" s="297"/>
      <c r="W99" s="297"/>
      <c r="X99" s="297"/>
      <c r="Y99" s="297"/>
      <c r="Z99" s="297"/>
      <c r="AA99" s="298"/>
      <c r="AB99" s="457"/>
      <c r="AC99" s="457"/>
      <c r="AD99" s="457"/>
      <c r="AE99" s="457"/>
      <c r="AF99" s="457"/>
      <c r="AG99" s="457"/>
      <c r="AH99" s="457"/>
      <c r="AI99" s="296"/>
      <c r="AJ99" s="296"/>
      <c r="AK99" s="299"/>
      <c r="AL99" s="2"/>
      <c r="AN99" s="2" t="s">
        <v>14</v>
      </c>
      <c r="AO99" s="2" t="str">
        <f>IF(AND($I$101="□",$I$100="□"),"■","")</f>
        <v>■</v>
      </c>
      <c r="AW99" s="2"/>
      <c r="AX99" s="2"/>
    </row>
    <row r="100" spans="2:50" s="217" customFormat="1" ht="18.899999999999999" customHeight="1" x14ac:dyDescent="0.45">
      <c r="B100" s="406"/>
      <c r="C100" s="410"/>
      <c r="D100" s="410"/>
      <c r="E100" s="411"/>
      <c r="F100" s="445"/>
      <c r="G100" s="445"/>
      <c r="H100" s="440"/>
      <c r="I100" s="254" t="s">
        <v>11</v>
      </c>
      <c r="J100" s="442" t="s">
        <v>118</v>
      </c>
      <c r="K100" s="442"/>
      <c r="L100" s="442"/>
      <c r="M100" s="442"/>
      <c r="N100" s="260"/>
      <c r="O100" s="255"/>
      <c r="P100" s="255"/>
      <c r="Q100" s="255"/>
      <c r="R100" s="255"/>
      <c r="S100" s="255"/>
      <c r="T100" s="300"/>
      <c r="U100" s="255"/>
      <c r="V100" s="255"/>
      <c r="W100" s="255"/>
      <c r="X100" s="255"/>
      <c r="Y100" s="255"/>
      <c r="Z100" s="255"/>
      <c r="AA100" s="300"/>
      <c r="AB100" s="260"/>
      <c r="AC100" s="260"/>
      <c r="AD100" s="260"/>
      <c r="AE100" s="260"/>
      <c r="AF100" s="260"/>
      <c r="AG100" s="260"/>
      <c r="AH100" s="260"/>
      <c r="AI100" s="260"/>
      <c r="AJ100" s="260"/>
      <c r="AK100" s="301"/>
      <c r="AL100" s="2"/>
      <c r="AN100" s="2" t="s">
        <v>14</v>
      </c>
      <c r="AO100" s="2" t="str">
        <f>IF(AND($I$101="□",$I$99="□"),"■","")</f>
        <v/>
      </c>
      <c r="AQ100" s="2"/>
      <c r="AR100" s="2"/>
      <c r="AT100" s="2"/>
      <c r="AU100" s="2"/>
      <c r="AW100" s="2"/>
      <c r="AX100" s="2"/>
    </row>
    <row r="101" spans="2:50" s="217" customFormat="1" ht="18.899999999999999" customHeight="1" x14ac:dyDescent="0.45">
      <c r="B101" s="406"/>
      <c r="C101" s="410"/>
      <c r="D101" s="410"/>
      <c r="E101" s="411"/>
      <c r="F101" s="364"/>
      <c r="G101" s="364"/>
      <c r="H101" s="365"/>
      <c r="I101" s="265" t="s">
        <v>11</v>
      </c>
      <c r="J101" s="458" t="s">
        <v>107</v>
      </c>
      <c r="K101" s="458"/>
      <c r="L101" s="458"/>
      <c r="M101" s="458"/>
      <c r="N101" s="273"/>
      <c r="O101" s="302"/>
      <c r="P101" s="302"/>
      <c r="Q101" s="302"/>
      <c r="R101" s="302"/>
      <c r="S101" s="302"/>
      <c r="T101" s="273"/>
      <c r="U101" s="302"/>
      <c r="V101" s="302"/>
      <c r="W101" s="302"/>
      <c r="X101" s="302"/>
      <c r="Y101" s="302"/>
      <c r="Z101" s="302"/>
      <c r="AA101" s="273"/>
      <c r="AB101" s="274"/>
      <c r="AC101" s="274"/>
      <c r="AD101" s="274"/>
      <c r="AE101" s="274"/>
      <c r="AF101" s="274"/>
      <c r="AG101" s="274"/>
      <c r="AH101" s="274"/>
      <c r="AI101" s="274"/>
      <c r="AJ101" s="274"/>
      <c r="AK101" s="303"/>
      <c r="AL101" s="2"/>
      <c r="AN101" s="2" t="s">
        <v>14</v>
      </c>
      <c r="AO101" s="2" t="str">
        <f>IF(AND($I$99="□",$I$100="□"),"■","")</f>
        <v/>
      </c>
      <c r="AQ101" s="2"/>
      <c r="AR101" s="2"/>
      <c r="AT101" s="2"/>
      <c r="AU101" s="2"/>
      <c r="AW101" s="2"/>
      <c r="AX101" s="2"/>
    </row>
    <row r="102" spans="2:50" s="217" customFormat="1" ht="18" customHeight="1" x14ac:dyDescent="0.45">
      <c r="B102" s="406"/>
      <c r="C102" s="410"/>
      <c r="D102" s="410"/>
      <c r="E102" s="411"/>
      <c r="F102" s="360" t="s">
        <v>22</v>
      </c>
      <c r="G102" s="360"/>
      <c r="H102" s="361"/>
      <c r="I102" s="304" t="s">
        <v>23</v>
      </c>
      <c r="J102" s="444"/>
      <c r="K102" s="444"/>
      <c r="L102" s="305" t="s">
        <v>108</v>
      </c>
      <c r="M102" s="444"/>
      <c r="N102" s="444"/>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1"/>
      <c r="AL102" s="2"/>
    </row>
    <row r="103" spans="2:50" s="217" customFormat="1" ht="24.9" customHeight="1" x14ac:dyDescent="0.45">
      <c r="B103" s="406"/>
      <c r="C103" s="410"/>
      <c r="D103" s="410"/>
      <c r="E103" s="411"/>
      <c r="F103" s="445"/>
      <c r="G103" s="445"/>
      <c r="H103" s="440"/>
      <c r="I103" s="452"/>
      <c r="J103" s="453"/>
      <c r="K103" s="453"/>
      <c r="L103" s="453"/>
      <c r="M103" s="453"/>
      <c r="N103" s="453"/>
      <c r="O103" s="453"/>
      <c r="P103" s="453"/>
      <c r="Q103" s="453"/>
      <c r="R103" s="453"/>
      <c r="S103" s="453"/>
      <c r="T103" s="453"/>
      <c r="U103" s="453"/>
      <c r="V103" s="453"/>
      <c r="W103" s="453"/>
      <c r="X103" s="453"/>
      <c r="Y103" s="453"/>
      <c r="Z103" s="453"/>
      <c r="AA103" s="453"/>
      <c r="AB103" s="453"/>
      <c r="AC103" s="453"/>
      <c r="AD103" s="453"/>
      <c r="AE103" s="453"/>
      <c r="AF103" s="453"/>
      <c r="AG103" s="453"/>
      <c r="AH103" s="453"/>
      <c r="AI103" s="453"/>
      <c r="AJ103" s="453"/>
      <c r="AK103" s="454"/>
      <c r="AL103" s="2"/>
    </row>
    <row r="104" spans="2:50" s="217" customFormat="1" ht="24.9" customHeight="1" x14ac:dyDescent="0.45">
      <c r="B104" s="406"/>
      <c r="C104" s="410"/>
      <c r="D104" s="410"/>
      <c r="E104" s="411"/>
      <c r="F104" s="364"/>
      <c r="G104" s="364"/>
      <c r="H104" s="365"/>
      <c r="I104" s="366"/>
      <c r="J104" s="366"/>
      <c r="K104" s="366"/>
      <c r="L104" s="366"/>
      <c r="M104" s="366"/>
      <c r="N104" s="366"/>
      <c r="O104" s="366"/>
      <c r="P104" s="366"/>
      <c r="Q104" s="366"/>
      <c r="R104" s="366"/>
      <c r="S104" s="366"/>
      <c r="T104" s="366"/>
      <c r="U104" s="366"/>
      <c r="V104" s="366"/>
      <c r="W104" s="366"/>
      <c r="X104" s="366"/>
      <c r="Y104" s="366"/>
      <c r="Z104" s="366"/>
      <c r="AA104" s="366"/>
      <c r="AB104" s="366"/>
      <c r="AC104" s="366"/>
      <c r="AD104" s="366"/>
      <c r="AE104" s="366"/>
      <c r="AF104" s="366"/>
      <c r="AG104" s="366"/>
      <c r="AH104" s="366"/>
      <c r="AI104" s="366"/>
      <c r="AJ104" s="366"/>
      <c r="AK104" s="367"/>
      <c r="AL104" s="2"/>
    </row>
    <row r="105" spans="2:50" s="217" customFormat="1" ht="15" customHeight="1" x14ac:dyDescent="0.45">
      <c r="B105" s="406"/>
      <c r="C105" s="410"/>
      <c r="D105" s="410"/>
      <c r="E105" s="411"/>
      <c r="F105" s="360" t="s">
        <v>25</v>
      </c>
      <c r="G105" s="360"/>
      <c r="H105" s="361"/>
      <c r="I105" s="362"/>
      <c r="J105" s="362"/>
      <c r="K105" s="362"/>
      <c r="L105" s="362"/>
      <c r="M105" s="362"/>
      <c r="N105" s="362"/>
      <c r="O105" s="362"/>
      <c r="P105" s="362"/>
      <c r="Q105" s="362"/>
      <c r="R105" s="362"/>
      <c r="S105" s="362"/>
      <c r="T105" s="362"/>
      <c r="U105" s="362"/>
      <c r="V105" s="362"/>
      <c r="W105" s="362"/>
      <c r="X105" s="362"/>
      <c r="Y105" s="362"/>
      <c r="Z105" s="362"/>
      <c r="AA105" s="362"/>
      <c r="AB105" s="362"/>
      <c r="AC105" s="362"/>
      <c r="AD105" s="362"/>
      <c r="AE105" s="362"/>
      <c r="AF105" s="362"/>
      <c r="AG105" s="362"/>
      <c r="AH105" s="362"/>
      <c r="AI105" s="362"/>
      <c r="AJ105" s="362"/>
      <c r="AK105" s="363"/>
      <c r="AL105" s="2"/>
      <c r="AM105" s="2"/>
      <c r="AN105" s="2"/>
      <c r="AO105" s="2"/>
      <c r="AP105" s="2"/>
      <c r="AQ105" s="2"/>
      <c r="AR105" s="2"/>
      <c r="AS105" s="2"/>
      <c r="AT105" s="2"/>
      <c r="AU105" s="2"/>
    </row>
    <row r="106" spans="2:50" s="217" customFormat="1" ht="30" customHeight="1" x14ac:dyDescent="0.45">
      <c r="B106" s="406"/>
      <c r="C106" s="410"/>
      <c r="D106" s="410"/>
      <c r="E106" s="411"/>
      <c r="F106" s="364" t="s">
        <v>27</v>
      </c>
      <c r="G106" s="364"/>
      <c r="H106" s="365"/>
      <c r="I106" s="366"/>
      <c r="J106" s="366"/>
      <c r="K106" s="366"/>
      <c r="L106" s="366"/>
      <c r="M106" s="366"/>
      <c r="N106" s="366"/>
      <c r="O106" s="366"/>
      <c r="P106" s="366"/>
      <c r="Q106" s="366"/>
      <c r="R106" s="366"/>
      <c r="S106" s="366"/>
      <c r="T106" s="366"/>
      <c r="U106" s="366"/>
      <c r="V106" s="366"/>
      <c r="W106" s="366"/>
      <c r="X106" s="366"/>
      <c r="Y106" s="366"/>
      <c r="Z106" s="366"/>
      <c r="AA106" s="366"/>
      <c r="AB106" s="366"/>
      <c r="AC106" s="366"/>
      <c r="AD106" s="366"/>
      <c r="AE106" s="366"/>
      <c r="AF106" s="366"/>
      <c r="AG106" s="366"/>
      <c r="AH106" s="366"/>
      <c r="AI106" s="366"/>
      <c r="AJ106" s="366"/>
      <c r="AK106" s="367"/>
      <c r="AL106" s="2"/>
      <c r="AM106" s="2"/>
      <c r="AN106" s="2"/>
      <c r="AO106" s="2"/>
      <c r="AP106" s="2"/>
      <c r="AQ106" s="2"/>
      <c r="AR106" s="2"/>
      <c r="AS106" s="2"/>
      <c r="AT106" s="2"/>
      <c r="AU106" s="2"/>
    </row>
    <row r="107" spans="2:50" s="3" customFormat="1" ht="15" customHeight="1" x14ac:dyDescent="0.45">
      <c r="B107" s="406"/>
      <c r="C107" s="410"/>
      <c r="D107" s="410"/>
      <c r="E107" s="411"/>
      <c r="F107" s="360" t="s">
        <v>25</v>
      </c>
      <c r="G107" s="360"/>
      <c r="H107" s="361"/>
      <c r="I107" s="362"/>
      <c r="J107" s="362"/>
      <c r="K107" s="362"/>
      <c r="L107" s="362"/>
      <c r="M107" s="362"/>
      <c r="N107" s="362"/>
      <c r="O107" s="362"/>
      <c r="P107" s="362"/>
      <c r="Q107" s="362"/>
      <c r="R107" s="362"/>
      <c r="S107" s="362"/>
      <c r="T107" s="362"/>
      <c r="U107" s="362"/>
      <c r="V107" s="362"/>
      <c r="W107" s="362"/>
      <c r="X107" s="362"/>
      <c r="Y107" s="362"/>
      <c r="Z107" s="362"/>
      <c r="AA107" s="362"/>
      <c r="AB107" s="362"/>
      <c r="AC107" s="362"/>
      <c r="AD107" s="362"/>
      <c r="AE107" s="362"/>
      <c r="AF107" s="362"/>
      <c r="AG107" s="362"/>
      <c r="AH107" s="362"/>
      <c r="AI107" s="362"/>
      <c r="AJ107" s="362"/>
      <c r="AK107" s="363"/>
      <c r="AL107" s="2"/>
      <c r="AM107" s="2"/>
      <c r="AN107" s="2"/>
      <c r="AO107" s="2"/>
      <c r="AP107" s="2"/>
      <c r="AQ107" s="2"/>
      <c r="AR107" s="2"/>
      <c r="AS107" s="2"/>
      <c r="AT107" s="2"/>
      <c r="AU107" s="2"/>
    </row>
    <row r="108" spans="2:50" s="217" customFormat="1" ht="30" customHeight="1" x14ac:dyDescent="0.45">
      <c r="B108" s="406"/>
      <c r="C108" s="410"/>
      <c r="D108" s="410"/>
      <c r="E108" s="411"/>
      <c r="F108" s="364" t="s">
        <v>28</v>
      </c>
      <c r="G108" s="364"/>
      <c r="H108" s="365"/>
      <c r="I108" s="448"/>
      <c r="J108" s="448"/>
      <c r="K108" s="448"/>
      <c r="L108" s="448"/>
      <c r="M108" s="448"/>
      <c r="N108" s="448"/>
      <c r="O108" s="448"/>
      <c r="P108" s="448"/>
      <c r="Q108" s="448"/>
      <c r="R108" s="448"/>
      <c r="S108" s="448"/>
      <c r="T108" s="448"/>
      <c r="U108" s="448"/>
      <c r="V108" s="448"/>
      <c r="W108" s="448"/>
      <c r="X108" s="448"/>
      <c r="Y108" s="448"/>
      <c r="Z108" s="448"/>
      <c r="AA108" s="448"/>
      <c r="AB108" s="448"/>
      <c r="AC108" s="448"/>
      <c r="AD108" s="448"/>
      <c r="AE108" s="448"/>
      <c r="AF108" s="448"/>
      <c r="AG108" s="448"/>
      <c r="AH108" s="448"/>
      <c r="AI108" s="448"/>
      <c r="AJ108" s="448"/>
      <c r="AK108" s="449"/>
      <c r="AL108" s="2"/>
      <c r="AM108" s="2"/>
      <c r="AN108" s="2"/>
      <c r="AO108" s="2"/>
      <c r="AP108" s="2"/>
      <c r="AQ108" s="2"/>
      <c r="AR108" s="2"/>
      <c r="AS108" s="2"/>
      <c r="AT108" s="2"/>
      <c r="AU108" s="2"/>
    </row>
    <row r="109" spans="2:50" s="217" customFormat="1" ht="24.9" customHeight="1" x14ac:dyDescent="0.45">
      <c r="B109" s="406"/>
      <c r="C109" s="410"/>
      <c r="D109" s="410"/>
      <c r="E109" s="411"/>
      <c r="F109" s="386" t="s">
        <v>29</v>
      </c>
      <c r="G109" s="386"/>
      <c r="H109" s="387"/>
      <c r="I109" s="358"/>
      <c r="J109" s="359"/>
      <c r="K109" s="359"/>
      <c r="L109" s="359"/>
      <c r="M109" s="359"/>
      <c r="N109" s="359"/>
      <c r="O109" s="359"/>
      <c r="P109" s="359"/>
      <c r="Q109" s="359"/>
      <c r="R109" s="359"/>
      <c r="S109" s="359"/>
      <c r="T109" s="359"/>
      <c r="U109" s="306" t="s">
        <v>435</v>
      </c>
      <c r="V109" s="389" t="s">
        <v>30</v>
      </c>
      <c r="W109" s="390"/>
      <c r="X109" s="391"/>
      <c r="Y109" s="358"/>
      <c r="Z109" s="359"/>
      <c r="AA109" s="359"/>
      <c r="AB109" s="359"/>
      <c r="AC109" s="359"/>
      <c r="AD109" s="359"/>
      <c r="AE109" s="359"/>
      <c r="AF109" s="359"/>
      <c r="AG109" s="359"/>
      <c r="AH109" s="359"/>
      <c r="AI109" s="359"/>
      <c r="AJ109" s="359"/>
      <c r="AK109" s="230" t="s">
        <v>435</v>
      </c>
      <c r="AL109" s="2"/>
      <c r="AM109" s="2"/>
      <c r="AN109" s="2"/>
      <c r="AO109" s="2"/>
      <c r="AP109" s="2"/>
      <c r="AQ109" s="2"/>
      <c r="AR109" s="2"/>
      <c r="AS109" s="2"/>
      <c r="AT109" s="2"/>
      <c r="AU109" s="2"/>
    </row>
    <row r="110" spans="2:50" s="217" customFormat="1" ht="24.9" customHeight="1" x14ac:dyDescent="0.45">
      <c r="B110" s="406"/>
      <c r="C110" s="410"/>
      <c r="D110" s="410"/>
      <c r="E110" s="411"/>
      <c r="F110" s="386" t="s">
        <v>31</v>
      </c>
      <c r="G110" s="386"/>
      <c r="H110" s="387"/>
      <c r="I110" s="388"/>
      <c r="J110" s="388"/>
      <c r="K110" s="388"/>
      <c r="L110" s="388"/>
      <c r="M110" s="388"/>
      <c r="N110" s="388"/>
      <c r="O110" s="388"/>
      <c r="P110" s="388"/>
      <c r="Q110" s="388"/>
      <c r="R110" s="388"/>
      <c r="S110" s="388"/>
      <c r="T110" s="388"/>
      <c r="U110" s="388"/>
      <c r="V110" s="389" t="s">
        <v>32</v>
      </c>
      <c r="W110" s="390"/>
      <c r="X110" s="391"/>
      <c r="Y110" s="392"/>
      <c r="Z110" s="393"/>
      <c r="AA110" s="393"/>
      <c r="AB110" s="393"/>
      <c r="AC110" s="393"/>
      <c r="AD110" s="393"/>
      <c r="AE110" s="393"/>
      <c r="AF110" s="393"/>
      <c r="AG110" s="393"/>
      <c r="AH110" s="393"/>
      <c r="AI110" s="393"/>
      <c r="AJ110" s="393"/>
      <c r="AK110" s="231" t="s">
        <v>435</v>
      </c>
      <c r="AL110" s="2"/>
      <c r="AM110" s="2"/>
      <c r="AN110" s="2"/>
      <c r="AO110" s="2"/>
      <c r="AP110" s="2"/>
      <c r="AQ110" s="2"/>
      <c r="AR110" s="2"/>
      <c r="AS110" s="2"/>
      <c r="AT110" s="2"/>
      <c r="AU110" s="2"/>
      <c r="AV110" s="232" t="s">
        <v>33</v>
      </c>
    </row>
    <row r="111" spans="2:50" s="217" customFormat="1" ht="24.9" customHeight="1" x14ac:dyDescent="0.45">
      <c r="B111" s="406"/>
      <c r="C111" s="410"/>
      <c r="D111" s="410"/>
      <c r="E111" s="411"/>
      <c r="F111" s="394" t="s">
        <v>34</v>
      </c>
      <c r="G111" s="360"/>
      <c r="H111" s="361"/>
      <c r="I111" s="398"/>
      <c r="J111" s="399"/>
      <c r="K111" s="399"/>
      <c r="L111" s="399"/>
      <c r="M111" s="399"/>
      <c r="N111" s="399"/>
      <c r="O111" s="399"/>
      <c r="P111" s="399"/>
      <c r="Q111" s="399"/>
      <c r="R111" s="399"/>
      <c r="S111" s="399"/>
      <c r="T111" s="307" t="s">
        <v>35</v>
      </c>
      <c r="U111" s="393"/>
      <c r="V111" s="393"/>
      <c r="W111" s="393"/>
      <c r="X111" s="393"/>
      <c r="Y111" s="393"/>
      <c r="Z111" s="393"/>
      <c r="AA111" s="393"/>
      <c r="AB111" s="393"/>
      <c r="AC111" s="393"/>
      <c r="AD111" s="393"/>
      <c r="AE111" s="393"/>
      <c r="AF111" s="400" t="s">
        <v>119</v>
      </c>
      <c r="AG111" s="400"/>
      <c r="AH111" s="400"/>
      <c r="AI111" s="400"/>
      <c r="AJ111" s="400"/>
      <c r="AK111" s="401"/>
      <c r="AL111" s="2"/>
      <c r="AM111" s="2"/>
      <c r="AN111" s="2"/>
      <c r="AO111" s="2"/>
      <c r="AP111" s="2"/>
      <c r="AQ111" s="2"/>
      <c r="AR111" s="2"/>
      <c r="AS111" s="2"/>
      <c r="AT111" s="2"/>
      <c r="AU111" s="2"/>
      <c r="AV111" s="234" t="str">
        <f>I111&amp;T111&amp;U111</f>
        <v>@</v>
      </c>
    </row>
    <row r="112" spans="2:50" s="217" customFormat="1" ht="15" customHeight="1" thickBot="1" x14ac:dyDescent="0.5">
      <c r="B112" s="407"/>
      <c r="C112" s="412"/>
      <c r="D112" s="412"/>
      <c r="E112" s="413"/>
      <c r="F112" s="395"/>
      <c r="G112" s="396"/>
      <c r="H112" s="397"/>
      <c r="I112" s="402" t="str">
        <f>IF(I111="","",I111&amp;T111&amp;U111)</f>
        <v/>
      </c>
      <c r="J112" s="403"/>
      <c r="K112" s="403"/>
      <c r="L112" s="403"/>
      <c r="M112" s="403"/>
      <c r="N112" s="403"/>
      <c r="O112" s="403"/>
      <c r="P112" s="403"/>
      <c r="Q112" s="403"/>
      <c r="R112" s="403"/>
      <c r="S112" s="403"/>
      <c r="T112" s="403"/>
      <c r="U112" s="403"/>
      <c r="V112" s="403"/>
      <c r="W112" s="403"/>
      <c r="X112" s="403"/>
      <c r="Y112" s="403"/>
      <c r="Z112" s="403"/>
      <c r="AA112" s="403"/>
      <c r="AB112" s="403"/>
      <c r="AC112" s="403"/>
      <c r="AD112" s="403"/>
      <c r="AE112" s="403"/>
      <c r="AF112" s="403"/>
      <c r="AG112" s="403"/>
      <c r="AH112" s="403"/>
      <c r="AI112" s="403"/>
      <c r="AJ112" s="403"/>
      <c r="AK112" s="404"/>
      <c r="AL112" s="2"/>
      <c r="AM112" s="2"/>
      <c r="AN112" s="2"/>
      <c r="AO112" s="2"/>
      <c r="AP112" s="2"/>
      <c r="AQ112" s="2"/>
      <c r="AR112" s="2"/>
      <c r="AS112" s="2"/>
      <c r="AT112" s="2"/>
      <c r="AU112" s="2"/>
    </row>
    <row r="113" spans="2:47" s="217" customFormat="1" ht="9.9" customHeight="1" thickBot="1" x14ac:dyDescent="0.35">
      <c r="B113" s="2"/>
      <c r="C113" s="2"/>
      <c r="D113" s="290"/>
      <c r="E113" s="290"/>
      <c r="F113" s="290"/>
      <c r="G113" s="290"/>
      <c r="H113" s="290"/>
      <c r="I113" s="291"/>
      <c r="J113" s="291"/>
      <c r="K113" s="291"/>
      <c r="L113" s="291"/>
      <c r="M113" s="2"/>
      <c r="N113" s="2"/>
      <c r="O113" s="2"/>
      <c r="P113" s="291"/>
      <c r="Q113" s="2"/>
      <c r="R113" s="292"/>
      <c r="S113" s="292"/>
      <c r="T113" s="293"/>
      <c r="U113" s="293"/>
      <c r="V113" s="293"/>
      <c r="W113" s="293"/>
      <c r="X113" s="293"/>
      <c r="Y113" s="293"/>
      <c r="Z113" s="293"/>
      <c r="AA113" s="293"/>
      <c r="AB113" s="2"/>
      <c r="AC113" s="292"/>
      <c r="AD113" s="292"/>
      <c r="AE113" s="291"/>
      <c r="AF113" s="2"/>
      <c r="AG113" s="2"/>
      <c r="AH113" s="2"/>
      <c r="AI113" s="2"/>
      <c r="AJ113" s="2"/>
      <c r="AK113" s="2"/>
      <c r="AL113" s="2"/>
      <c r="AM113" s="2"/>
      <c r="AN113" s="2"/>
      <c r="AO113" s="2"/>
      <c r="AP113" s="2"/>
      <c r="AQ113" s="2"/>
      <c r="AR113" s="2"/>
      <c r="AS113" s="2"/>
      <c r="AT113" s="2"/>
      <c r="AU113" s="2"/>
    </row>
    <row r="114" spans="2:47" s="217" customFormat="1" ht="15" customHeight="1" x14ac:dyDescent="0.45">
      <c r="B114" s="368" t="s">
        <v>120</v>
      </c>
      <c r="C114" s="369"/>
      <c r="D114" s="369"/>
      <c r="E114" s="369"/>
      <c r="F114" s="369"/>
      <c r="G114" s="369"/>
      <c r="H114" s="370"/>
      <c r="I114" s="377"/>
      <c r="J114" s="378"/>
      <c r="K114" s="378"/>
      <c r="L114" s="378"/>
      <c r="M114" s="378"/>
      <c r="N114" s="378"/>
      <c r="O114" s="378"/>
      <c r="P114" s="378"/>
      <c r="Q114" s="378"/>
      <c r="R114" s="378"/>
      <c r="S114" s="378"/>
      <c r="T114" s="378"/>
      <c r="U114" s="378"/>
      <c r="V114" s="378"/>
      <c r="W114" s="378"/>
      <c r="X114" s="378"/>
      <c r="Y114" s="378"/>
      <c r="Z114" s="378"/>
      <c r="AA114" s="378"/>
      <c r="AB114" s="378"/>
      <c r="AC114" s="378"/>
      <c r="AD114" s="378"/>
      <c r="AE114" s="378"/>
      <c r="AF114" s="378"/>
      <c r="AG114" s="378"/>
      <c r="AH114" s="378"/>
      <c r="AI114" s="378"/>
      <c r="AJ114" s="378"/>
      <c r="AK114" s="379"/>
      <c r="AL114" s="2"/>
      <c r="AM114" s="2"/>
      <c r="AN114" s="2"/>
      <c r="AO114" s="2"/>
      <c r="AP114" s="2"/>
      <c r="AQ114" s="2"/>
      <c r="AR114" s="2"/>
      <c r="AS114" s="2"/>
      <c r="AT114" s="2"/>
      <c r="AU114" s="2"/>
    </row>
    <row r="115" spans="2:47" s="217" customFormat="1" ht="15" customHeight="1" x14ac:dyDescent="0.45">
      <c r="B115" s="371"/>
      <c r="C115" s="372"/>
      <c r="D115" s="372"/>
      <c r="E115" s="372"/>
      <c r="F115" s="372"/>
      <c r="G115" s="372"/>
      <c r="H115" s="373"/>
      <c r="I115" s="380"/>
      <c r="J115" s="381"/>
      <c r="K115" s="381"/>
      <c r="L115" s="381"/>
      <c r="M115" s="381"/>
      <c r="N115" s="381"/>
      <c r="O115" s="381"/>
      <c r="P115" s="381"/>
      <c r="Q115" s="381"/>
      <c r="R115" s="381"/>
      <c r="S115" s="381"/>
      <c r="T115" s="381"/>
      <c r="U115" s="381"/>
      <c r="V115" s="381"/>
      <c r="W115" s="381"/>
      <c r="X115" s="381"/>
      <c r="Y115" s="381"/>
      <c r="Z115" s="381"/>
      <c r="AA115" s="381"/>
      <c r="AB115" s="381"/>
      <c r="AC115" s="381"/>
      <c r="AD115" s="381"/>
      <c r="AE115" s="381"/>
      <c r="AF115" s="381"/>
      <c r="AG115" s="381"/>
      <c r="AH115" s="381"/>
      <c r="AI115" s="381"/>
      <c r="AJ115" s="381"/>
      <c r="AK115" s="382"/>
      <c r="AL115" s="2"/>
      <c r="AM115" s="2"/>
      <c r="AN115" s="2"/>
      <c r="AO115" s="2"/>
      <c r="AP115" s="2"/>
      <c r="AQ115" s="2"/>
      <c r="AR115" s="2"/>
      <c r="AS115" s="2"/>
      <c r="AT115" s="2"/>
      <c r="AU115" s="2"/>
    </row>
    <row r="116" spans="2:47" s="217" customFormat="1" ht="15" customHeight="1" thickBot="1" x14ac:dyDescent="0.5">
      <c r="B116" s="374"/>
      <c r="C116" s="375"/>
      <c r="D116" s="375"/>
      <c r="E116" s="375"/>
      <c r="F116" s="375"/>
      <c r="G116" s="375"/>
      <c r="H116" s="376"/>
      <c r="I116" s="383"/>
      <c r="J116" s="384"/>
      <c r="K116" s="384"/>
      <c r="L116" s="384"/>
      <c r="M116" s="384"/>
      <c r="N116" s="384"/>
      <c r="O116" s="384"/>
      <c r="P116" s="384"/>
      <c r="Q116" s="384"/>
      <c r="R116" s="384"/>
      <c r="S116" s="384"/>
      <c r="T116" s="384"/>
      <c r="U116" s="384"/>
      <c r="V116" s="384"/>
      <c r="W116" s="384"/>
      <c r="X116" s="384"/>
      <c r="Y116" s="384"/>
      <c r="Z116" s="384"/>
      <c r="AA116" s="384"/>
      <c r="AB116" s="384"/>
      <c r="AC116" s="384"/>
      <c r="AD116" s="384"/>
      <c r="AE116" s="384"/>
      <c r="AF116" s="384"/>
      <c r="AG116" s="384"/>
      <c r="AH116" s="384"/>
      <c r="AI116" s="384"/>
      <c r="AJ116" s="384"/>
      <c r="AK116" s="385"/>
      <c r="AL116" s="2"/>
      <c r="AM116" s="2"/>
      <c r="AN116" s="2"/>
      <c r="AO116" s="2"/>
      <c r="AP116" s="2"/>
      <c r="AQ116" s="2"/>
      <c r="AR116" s="2"/>
      <c r="AS116" s="2"/>
      <c r="AT116" s="2"/>
      <c r="AU116" s="2"/>
    </row>
    <row r="118" spans="2:47" x14ac:dyDescent="0.45">
      <c r="AJ118" s="13" t="s">
        <v>121</v>
      </c>
    </row>
  </sheetData>
  <sheetProtection sheet="1" objects="1" scenarios="1"/>
  <mergeCells count="228">
    <mergeCell ref="B4:AK4"/>
    <mergeCell ref="C9:E9"/>
    <mergeCell ref="F9:R9"/>
    <mergeCell ref="C11:E11"/>
    <mergeCell ref="F11:R11"/>
    <mergeCell ref="C13:E13"/>
    <mergeCell ref="H13:J13"/>
    <mergeCell ref="L13:N13"/>
    <mergeCell ref="P13:R13"/>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Y27:AJ27"/>
    <mergeCell ref="F28:H28"/>
    <mergeCell ref="I28:U28"/>
    <mergeCell ref="V28:X28"/>
    <mergeCell ref="Y28:AJ28"/>
    <mergeCell ref="F29:H30"/>
    <mergeCell ref="I29:U29"/>
    <mergeCell ref="W29:AK29"/>
    <mergeCell ref="I30:AK30"/>
    <mergeCell ref="F31:H31"/>
    <mergeCell ref="I31:J31"/>
    <mergeCell ref="K31:U31"/>
    <mergeCell ref="W31:Y31"/>
    <mergeCell ref="AA31:AC31"/>
    <mergeCell ref="B42:C42"/>
    <mergeCell ref="D42:J42"/>
    <mergeCell ref="K42:Y42"/>
    <mergeCell ref="Z42:AK42"/>
    <mergeCell ref="B44:J44"/>
    <mergeCell ref="K44:AK44"/>
    <mergeCell ref="B40:J40"/>
    <mergeCell ref="K40:Y40"/>
    <mergeCell ref="Z40:AK40"/>
    <mergeCell ref="B41:C41"/>
    <mergeCell ref="D41:J41"/>
    <mergeCell ref="K41:Y41"/>
    <mergeCell ref="Z41:AK41"/>
    <mergeCell ref="B45:J49"/>
    <mergeCell ref="K45:AK49"/>
    <mergeCell ref="B51:S51"/>
    <mergeCell ref="T51:AB51"/>
    <mergeCell ref="AC51:AK51"/>
    <mergeCell ref="B52:G52"/>
    <mergeCell ref="H52:L52"/>
    <mergeCell ref="M52:S52"/>
    <mergeCell ref="T52:X52"/>
    <mergeCell ref="Y52:AB52"/>
    <mergeCell ref="AC52:AG52"/>
    <mergeCell ref="AH52:AK52"/>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s>
  <phoneticPr fontId="4"/>
  <conditionalFormatting sqref="F15 K98:AE98 K70">
    <cfRule type="expression" dxfId="77" priority="16">
      <formula>$G$13="■"</formula>
    </cfRule>
  </conditionalFormatting>
  <conditionalFormatting sqref="X72">
    <cfRule type="cellIs" dxfId="76" priority="33" operator="notEqual">
      <formula>""</formula>
    </cfRule>
    <cfRule type="expression" dxfId="75" priority="34">
      <formula>$K$72="■"</formula>
    </cfRule>
  </conditionalFormatting>
  <conditionalFormatting sqref="K96:AK96">
    <cfRule type="expression" dxfId="74" priority="36">
      <formula>OR($K$96="■",$N$96="■")</formula>
    </cfRule>
  </conditionalFormatting>
  <conditionalFormatting sqref="K31:AK31">
    <cfRule type="expression" dxfId="73" priority="38">
      <formula>OR($Z$31="■",$V$31="■")</formula>
    </cfRule>
  </conditionalFormatting>
  <conditionalFormatting sqref="K98:AE98">
    <cfRule type="expression" dxfId="72" priority="37">
      <formula>OR($Z$98="■",$V$98="■")</formula>
    </cfRule>
  </conditionalFormatting>
  <conditionalFormatting sqref="K31:AK31">
    <cfRule type="expression" dxfId="71" priority="32">
      <formula>$G$13="■"</formula>
    </cfRule>
  </conditionalFormatting>
  <conditionalFormatting sqref="AB96:AK96">
    <cfRule type="expression" dxfId="70" priority="31">
      <formula>$N$96="■"</formula>
    </cfRule>
  </conditionalFormatting>
  <conditionalFormatting sqref="K93:W93 K95:AK95 K92 W92 Z92:Z93 AK92:AK93 K78:AD78 AK78 K79:AK91">
    <cfRule type="expression" dxfId="69" priority="39">
      <formula>$K$72="■"</formula>
    </cfRule>
  </conditionalFormatting>
  <conditionalFormatting sqref="K79:AK81 K78:AD78 AK78">
    <cfRule type="expression" dxfId="68" priority="40">
      <formula>$K$82="■"</formula>
    </cfRule>
  </conditionalFormatting>
  <conditionalFormatting sqref="K85:AK91 K93:W93 K92 W92 Z92:Z93 AK92:AK93 AF94 T94:U94">
    <cfRule type="expression" dxfId="67" priority="41">
      <formula>$K$83="■"</formula>
    </cfRule>
  </conditionalFormatting>
  <conditionalFormatting sqref="T74:AJ74">
    <cfRule type="cellIs" dxfId="66" priority="29" operator="notEqual">
      <formula>""</formula>
    </cfRule>
    <cfRule type="expression" dxfId="65" priority="30">
      <formula>$K$73="■"</formula>
    </cfRule>
  </conditionalFormatting>
  <conditionalFormatting sqref="K31:AK31 K96:AK96 K98:AE98">
    <cfRule type="expression" dxfId="64" priority="42">
      <formula>OR($G$13="■",$K$13="■",$O$13="■")</formula>
    </cfRule>
  </conditionalFormatting>
  <conditionalFormatting sqref="K71:AK74 K93:W93 K95:AK95 K92 W92 Z92:Z93 AK92:AK93 K78:AD78 AK78 K79:AK91">
    <cfRule type="expression" dxfId="63" priority="43">
      <formula>OR($K$13="■",$O$13="■")</formula>
    </cfRule>
  </conditionalFormatting>
  <conditionalFormatting sqref="K82:AK82">
    <cfRule type="expression" dxfId="62" priority="28">
      <formula>$K$78="■"</formula>
    </cfRule>
  </conditionalFormatting>
  <conditionalFormatting sqref="I99:AK108 I110:U110 I109 U109 Y109:Y110 AK109:AK110">
    <cfRule type="expression" dxfId="61" priority="26">
      <formula>$V$98="■"</formula>
    </cfRule>
  </conditionalFormatting>
  <conditionalFormatting sqref="I102:AK108 I110:U110 I109 U109 Y109:Y110 AK109:AK110">
    <cfRule type="expression" dxfId="60" priority="27">
      <formula>OR($I$99="■",$I$100="■")</formula>
    </cfRule>
  </conditionalFormatting>
  <conditionalFormatting sqref="O79:AK81">
    <cfRule type="expression" dxfId="59" priority="25">
      <formula>$O$78="■"</formula>
    </cfRule>
  </conditionalFormatting>
  <conditionalFormatting sqref="O78:AD78 AK78">
    <cfRule type="expression" dxfId="58" priority="24">
      <formula>$O$79="■"</formula>
    </cfRule>
  </conditionalFormatting>
  <conditionalFormatting sqref="H53:L58">
    <cfRule type="expression" dxfId="57" priority="23">
      <formula>OR($O$13="■",$F$17="---")</formula>
    </cfRule>
  </conditionalFormatting>
  <conditionalFormatting sqref="B53:G58">
    <cfRule type="expression" dxfId="56" priority="22">
      <formula>OR($K$13="■",$O$13="■")</formula>
    </cfRule>
  </conditionalFormatting>
  <conditionalFormatting sqref="K95:AK95">
    <cfRule type="expression" dxfId="55" priority="19">
      <formula>$K$72="■"</formula>
    </cfRule>
  </conditionalFormatting>
  <conditionalFormatting sqref="K95:AK95">
    <cfRule type="expression" dxfId="54" priority="20">
      <formula>$K$83="■"</formula>
    </cfRule>
  </conditionalFormatting>
  <conditionalFormatting sqref="K95:AK95">
    <cfRule type="expression" dxfId="53" priority="21">
      <formula>OR($K$13="■",$O$13="■")</formula>
    </cfRule>
  </conditionalFormatting>
  <conditionalFormatting sqref="I111:AK112">
    <cfRule type="expression" dxfId="52" priority="17">
      <formula>$V$98="■"</formula>
    </cfRule>
  </conditionalFormatting>
  <conditionalFormatting sqref="I111:AK112">
    <cfRule type="expression" dxfId="51" priority="18">
      <formula>OR($I$99="■",$I$100="■")</formula>
    </cfRule>
  </conditionalFormatting>
  <conditionalFormatting sqref="AE98:AK98">
    <cfRule type="expression" dxfId="50" priority="35">
      <formula>AND(OR($K$13="■",$O$13="■"),$Z$98="■")</formula>
    </cfRule>
  </conditionalFormatting>
  <conditionalFormatting sqref="F17">
    <cfRule type="expression" dxfId="49" priority="15">
      <formula>$O$13="■"</formula>
    </cfRule>
  </conditionalFormatting>
  <conditionalFormatting sqref="AE78:AJ78">
    <cfRule type="expression" dxfId="48" priority="10">
      <formula>$K$72="■"</formula>
    </cfRule>
  </conditionalFormatting>
  <conditionalFormatting sqref="AE78:AJ78">
    <cfRule type="expression" dxfId="47" priority="11">
      <formula>$K$82="■"</formula>
    </cfRule>
  </conditionalFormatting>
  <conditionalFormatting sqref="AE78:AJ78">
    <cfRule type="expression" dxfId="46" priority="12">
      <formula>OR($K$13="■",$O$13="■")</formula>
    </cfRule>
  </conditionalFormatting>
  <conditionalFormatting sqref="AE78">
    <cfRule type="cellIs" dxfId="45" priority="13" operator="notEqual">
      <formula>""</formula>
    </cfRule>
    <cfRule type="expression" dxfId="44" priority="14">
      <formula>$O$78="■"</formula>
    </cfRule>
  </conditionalFormatting>
  <conditionalFormatting sqref="AE78:AJ78">
    <cfRule type="expression" dxfId="43" priority="9">
      <formula>$O$79="■"</formula>
    </cfRule>
  </conditionalFormatting>
  <conditionalFormatting sqref="K94 AF94:AK94 T94:U94">
    <cfRule type="expression" dxfId="42" priority="6">
      <formula>$K$72="■"</formula>
    </cfRule>
  </conditionalFormatting>
  <conditionalFormatting sqref="K94">
    <cfRule type="expression" dxfId="41" priority="7">
      <formula>$K$83="■"</formula>
    </cfRule>
  </conditionalFormatting>
  <conditionalFormatting sqref="K94 AF94:AK94 T94:U94">
    <cfRule type="expression" dxfId="40" priority="8">
      <formula>OR($K$13="■",$O$13="■")</formula>
    </cfRule>
  </conditionalFormatting>
  <conditionalFormatting sqref="K94 AF94 T94">
    <cfRule type="expression" dxfId="39" priority="4">
      <formula>$K$72="■"</formula>
    </cfRule>
  </conditionalFormatting>
  <conditionalFormatting sqref="K94 AF94 T94">
    <cfRule type="expression" dxfId="38" priority="5">
      <formula>OR($K$13="■",$O$13="■")</formula>
    </cfRule>
  </conditionalFormatting>
  <conditionalFormatting sqref="T75:AK75 K75:L77 T76:T77">
    <cfRule type="expression" dxfId="37" priority="2">
      <formula>$K$72="■"</formula>
    </cfRule>
  </conditionalFormatting>
  <conditionalFormatting sqref="T75:AJ75">
    <cfRule type="cellIs" dxfId="36" priority="1" operator="notEqual">
      <formula>""</formula>
    </cfRule>
  </conditionalFormatting>
  <conditionalFormatting sqref="K76:L77 T76:T77">
    <cfRule type="expression" dxfId="35" priority="3">
      <formula>#REF!="■"</formula>
    </cfRule>
  </conditionalFormatting>
  <dataValidations count="35">
    <dataValidation type="list" showInputMessage="1" sqref="K77" xr:uid="{E4BF25EC-0ACE-4594-80E1-18B467CB7A90}">
      <formula1>$AN$77:$AO$77</formula1>
    </dataValidation>
    <dataValidation type="list" showInputMessage="1" sqref="K76" xr:uid="{B1B53149-2000-4CC3-A0B7-85EA86471631}">
      <formula1>$AN$76:$AO$76</formula1>
    </dataValidation>
    <dataValidation type="list" showInputMessage="1" sqref="K75" xr:uid="{156E89D6-F4BF-4E29-A5DB-ED33EBF25B4E}">
      <formula1>$AN$75:$AO$75</formula1>
    </dataValidation>
    <dataValidation type="list" allowBlank="1" showInputMessage="1" showErrorMessage="1" sqref="H55:H56" xr:uid="{4ED52CEB-B53F-4822-9163-6A6515414610}">
      <formula1>$AP$54:$AQ$54</formula1>
    </dataValidation>
    <dataValidation type="list" allowBlank="1" showInputMessage="1" showErrorMessage="1" sqref="H53:H54" xr:uid="{0DAE3A4F-4A3C-49DC-862A-F3B65DA6783D}">
      <formula1>$AP$53:$AQ$53</formula1>
    </dataValidation>
    <dataValidation type="list" allowBlank="1" showInputMessage="1" showErrorMessage="1" sqref="B57:B58" xr:uid="{2C8E278A-8D17-4492-BD0B-764691ADF7B0}">
      <formula1>$AN$55:$AO$55</formula1>
    </dataValidation>
    <dataValidation type="list" allowBlank="1" showInputMessage="1" showErrorMessage="1" sqref="B55:B56" xr:uid="{B3C57D03-0DA6-46E4-8705-AA14F69E5915}">
      <formula1>$AN$54:$AO$54</formula1>
    </dataValidation>
    <dataValidation type="list" allowBlank="1" showInputMessage="1" showErrorMessage="1" sqref="B53:B54" xr:uid="{2C7CE3C0-A1F8-4E9A-B4B2-06AD4C25EBA2}">
      <formula1>$AN$53:$AO$53</formula1>
    </dataValidation>
    <dataValidation type="list" imeMode="off" allowBlank="1" showInputMessage="1" showErrorMessage="1" sqref="V31" xr:uid="{157CB17B-50C2-435C-9575-4D75D51CBC05}">
      <formula1>$AN$31:$AO$31</formula1>
    </dataValidation>
    <dataValidation type="list" imeMode="off" allowBlank="1" showInputMessage="1" showErrorMessage="1" sqref="V98" xr:uid="{488988C6-5F53-4CCC-B26F-59D9E478055D}">
      <formula1>$AN$98:$AO$98</formula1>
    </dataValidation>
    <dataValidation type="list" showInputMessage="1" showErrorMessage="1" sqref="O79" xr:uid="{FA8B8244-8176-4FBB-8414-BFBAD98B94F5}">
      <formula1>$AN$80:$AO$80</formula1>
    </dataValidation>
    <dataValidation imeMode="halfKatakana" allowBlank="1" showInputMessage="1" showErrorMessage="1" sqref="I105:AK105 I107:AK107 K88:AK88 K90:AK90 I23:AA23 I25:AA25" xr:uid="{B26DC927-11B5-4CE6-9F1B-63C513D35443}"/>
    <dataValidation type="list" allowBlank="1" sqref="F17:R17" xr:uid="{2F3C5536-BB20-47BA-8460-0FC42A69D026}">
      <formula1>$AN$17:$AO$17</formula1>
    </dataValidation>
    <dataValidation type="list" showInputMessage="1" showErrorMessage="1" sqref="T100:T101 I100" xr:uid="{095F9831-B272-4143-A7E5-D4BF93542069}">
      <formula1>$AN$100:$AO$100</formula1>
    </dataValidation>
    <dataValidation type="list" showInputMessage="1" showErrorMessage="1" sqref="I99 N101" xr:uid="{70DB4020-409E-44E0-9F1A-4C79FCEB442B}">
      <formula1>$AN$99:$AO$99</formula1>
    </dataValidation>
    <dataValidation type="list" showInputMessage="1" showErrorMessage="1" sqref="I101" xr:uid="{48559774-3CC7-4102-ADE3-DEB04CC3B39D}">
      <formula1>$AN$101:$AO$101</formula1>
    </dataValidation>
    <dataValidation type="list" showInputMessage="1" showErrorMessage="1" sqref="P84 K83" xr:uid="{718819BC-AE8E-4264-859A-2B8EF2F6C44E}">
      <formula1>$AN$83:$AO$83</formula1>
    </dataValidation>
    <dataValidation type="list" showInputMessage="1" showErrorMessage="1" sqref="K84" xr:uid="{D15AC178-42B9-4D71-9162-FED598BBDAD8}">
      <formula1>$AN$84:$AO$84</formula1>
    </dataValidation>
    <dataValidation type="list" showInputMessage="1" sqref="K73:K74" xr:uid="{0CB77F6F-41CE-434F-A8A5-C6B5D562EE9D}">
      <formula1>$AN$73:$AO$73</formula1>
    </dataValidation>
    <dataValidation type="list" showInputMessage="1" showErrorMessage="1" sqref="K82" xr:uid="{442D4376-FB65-4081-AE28-40FA43DD04B1}">
      <formula1>$AN$82:$AO$82</formula1>
    </dataValidation>
    <dataValidation type="list" showInputMessage="1" showErrorMessage="1" sqref="K78" xr:uid="{F3996B12-BD00-4825-B552-6BA2E8C8DF08}">
      <formula1>$AN$78:$AO$78</formula1>
    </dataValidation>
    <dataValidation type="list" allowBlank="1" showInputMessage="1" showErrorMessage="1" sqref="K96" xr:uid="{159A5A80-C50D-435F-8CBC-90F89BD325A1}">
      <formula1>$AN$96:$AO$96</formula1>
    </dataValidation>
    <dataValidation type="list" showInputMessage="1" sqref="N96" xr:uid="{76C93B6E-6FF3-4AF0-96D3-95EEEC199969}">
      <formula1>$AQ$96:$AR$96</formula1>
    </dataValidation>
    <dataValidation type="list" showInputMessage="1" showErrorMessage="1" sqref="O13" xr:uid="{54AD7D2E-B242-424A-AA2B-EF8FF7D15FA8}">
      <formula1>$AT$13:$AU$13</formula1>
    </dataValidation>
    <dataValidation type="list" showInputMessage="1" showErrorMessage="1" sqref="K13" xr:uid="{D68542A5-9025-4937-A5AF-57147BD8BF0E}">
      <formula1>$AQ$13:$AR$13</formula1>
    </dataValidation>
    <dataValidation type="list" showInputMessage="1" showErrorMessage="1" sqref="AA99:AA101" xr:uid="{C7152DE8-2EDC-4458-8C5E-4C5BE0B2798D}">
      <formula1>$AW$99:$AX$99</formula1>
    </dataValidation>
    <dataValidation type="list" allowBlank="1" showInputMessage="1" showErrorMessage="1" sqref="AB83:AB84" xr:uid="{933C2995-2806-460E-8247-1C36B820EA1A}">
      <formula1>#REF!</formula1>
    </dataValidation>
    <dataValidation type="list" showInputMessage="1" showErrorMessage="1" sqref="O78" xr:uid="{8A07C2D3-5EB3-45E3-8ADA-1178E0FABC41}">
      <formula1>$AN$79:$AO$79</formula1>
    </dataValidation>
    <dataValidation type="list" showInputMessage="1" sqref="K72" xr:uid="{E641BED0-A17A-44F6-A3D8-E795E6404B3D}">
      <formula1>$AN$72:$AO$72</formula1>
    </dataValidation>
    <dataValidation type="list" imeMode="off" allowBlank="1" showInputMessage="1" showErrorMessage="1" sqref="Z98" xr:uid="{A609ED5E-A5E3-46C9-B1BA-0B090FEB802F}">
      <formula1>$AQ$98:$AR$98</formula1>
    </dataValidation>
    <dataValidation type="list" showInputMessage="1" sqref="K71" xr:uid="{F0E50971-AF2C-4154-8C17-970271643565}">
      <formula1>$AN$71:$AO$71</formula1>
    </dataValidation>
    <dataValidation showInputMessage="1" showErrorMessage="1" sqref="AU28 AT89:AT96 AT72:AT85" xr:uid="{F9CD3762-1609-4341-B378-4769EBFA0D87}"/>
    <dataValidation type="list" showInputMessage="1" showErrorMessage="1" sqref="G13" xr:uid="{1FF9A129-191E-4064-8991-DEA94F2BDB8B}">
      <formula1>$AN$13:$AO$13</formula1>
    </dataValidation>
    <dataValidation imeMode="off" allowBlank="1" showInputMessage="1" showErrorMessage="1" sqref="K93:W93 AK93 I29:I30 K94:K95 AK28 AK110 I110:U110 W29:AK29 I28:U28 J29:U29 T111:U111 I111:I112 Y28 Z93 Y110 AF94 T94:U94" xr:uid="{39287A00-4214-45C1-B2AD-CD0D8573E3B0}"/>
    <dataValidation type="list" imeMode="off" allowBlank="1" showInputMessage="1" showErrorMessage="1" sqref="Z31" xr:uid="{E08C7028-9DB7-4F51-AE3B-245A780763DF}">
      <formula1>$AQ$31:$AR$31</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8"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945B-6D89-4BE9-90C0-4DF326ED08D3}">
  <sheetPr codeName="Sheet6">
    <tabColor theme="5" tint="0.79998168889431442"/>
    <pageSetUpPr fitToPage="1"/>
  </sheetPr>
  <dimension ref="A1:AU37"/>
  <sheetViews>
    <sheetView showGridLines="0" view="pageBreakPreview" zoomScale="85" zoomScaleNormal="85" zoomScaleSheetLayoutView="85" workbookViewId="0">
      <selection activeCell="B4" sqref="B4:AK4"/>
    </sheetView>
  </sheetViews>
  <sheetFormatPr defaultColWidth="3.59765625" defaultRowHeight="15" x14ac:dyDescent="0.45"/>
  <cols>
    <col min="1" max="39" width="3.59765625" style="18"/>
    <col min="40" max="41" width="3.59765625" style="18" hidden="1" customWidth="1"/>
    <col min="42" max="16384" width="3.59765625" style="18"/>
  </cols>
  <sheetData>
    <row r="1" spans="1:47" ht="16.2" x14ac:dyDescent="0.45">
      <c r="A1" s="3"/>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1:47" ht="16.2" x14ac:dyDescent="0.45">
      <c r="A2" s="3"/>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7" ht="16.2" x14ac:dyDescent="0.45">
      <c r="A3" s="3"/>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row>
    <row r="4" spans="1:47" ht="27" x14ac:dyDescent="0.45">
      <c r="A4" s="5"/>
      <c r="B4" s="658" t="s">
        <v>122</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4"/>
    </row>
    <row r="5" spans="1:47" ht="16.2" x14ac:dyDescent="0.4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row>
    <row r="6" spans="1:47" ht="16.2" x14ac:dyDescent="0.45">
      <c r="A6" s="5"/>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tr">
        <f>【必須】基本情報!AK6</f>
        <v>2022/4/1　Ver2.2</v>
      </c>
      <c r="AL6" s="4"/>
    </row>
    <row r="8" spans="1:47" ht="16.2" x14ac:dyDescent="0.45">
      <c r="B8" s="704" t="s">
        <v>123</v>
      </c>
      <c r="C8" s="705"/>
      <c r="D8" s="705"/>
      <c r="E8" s="705"/>
      <c r="F8" s="705"/>
      <c r="G8" s="705"/>
      <c r="H8" s="705"/>
      <c r="I8" s="705"/>
      <c r="J8" s="705"/>
      <c r="K8" s="705"/>
      <c r="L8" s="705"/>
      <c r="M8" s="705"/>
      <c r="N8" s="705"/>
      <c r="O8" s="705"/>
      <c r="P8" s="705"/>
      <c r="Q8" s="705"/>
      <c r="R8" s="705"/>
      <c r="S8" s="705"/>
      <c r="T8" s="705"/>
      <c r="U8" s="705"/>
      <c r="V8" s="705"/>
      <c r="W8" s="705"/>
      <c r="X8" s="705"/>
      <c r="Y8" s="705"/>
      <c r="Z8" s="705"/>
      <c r="AA8" s="705"/>
      <c r="AB8" s="705"/>
      <c r="AC8" s="705"/>
      <c r="AD8" s="705"/>
      <c r="AE8" s="705"/>
      <c r="AF8" s="705"/>
      <c r="AG8" s="705"/>
      <c r="AH8" s="705"/>
      <c r="AI8" s="705"/>
      <c r="AJ8" s="705"/>
      <c r="AK8" s="706"/>
    </row>
    <row r="9" spans="1:47" ht="16.5" customHeight="1" x14ac:dyDescent="0.45">
      <c r="B9" s="707" t="s">
        <v>124</v>
      </c>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c r="AG9" s="708"/>
      <c r="AH9" s="708"/>
      <c r="AI9" s="708"/>
      <c r="AJ9" s="708"/>
      <c r="AK9" s="709"/>
    </row>
    <row r="10" spans="1:47" ht="9.75" customHeight="1" thickBot="1" x14ac:dyDescent="0.5">
      <c r="K10" s="308"/>
    </row>
    <row r="11" spans="1:47" s="217" customFormat="1" ht="18.899999999999999" customHeight="1" x14ac:dyDescent="0.45">
      <c r="B11" s="710" t="s">
        <v>125</v>
      </c>
      <c r="C11" s="638" t="s">
        <v>126</v>
      </c>
      <c r="D11" s="408"/>
      <c r="E11" s="409"/>
      <c r="F11" s="713" t="s">
        <v>127</v>
      </c>
      <c r="G11" s="716" t="s">
        <v>73</v>
      </c>
      <c r="H11" s="717"/>
      <c r="I11" s="722" t="s">
        <v>74</v>
      </c>
      <c r="J11" s="723"/>
      <c r="K11" s="309" t="s">
        <v>11</v>
      </c>
      <c r="L11" s="726" t="s">
        <v>128</v>
      </c>
      <c r="M11" s="726"/>
      <c r="N11" s="726"/>
      <c r="O11" s="726"/>
      <c r="P11" s="726"/>
      <c r="Q11" s="726"/>
      <c r="R11" s="310" t="s">
        <v>79</v>
      </c>
      <c r="S11" s="727" t="s">
        <v>129</v>
      </c>
      <c r="T11" s="727"/>
      <c r="U11" s="727"/>
      <c r="V11" s="727"/>
      <c r="W11" s="727"/>
      <c r="X11" s="727"/>
      <c r="Y11" s="727"/>
      <c r="Z11" s="727"/>
      <c r="AA11" s="727"/>
      <c r="AB11" s="727"/>
      <c r="AC11" s="727"/>
      <c r="AD11" s="727"/>
      <c r="AE11" s="727"/>
      <c r="AF11" s="727"/>
      <c r="AG11" s="727"/>
      <c r="AH11" s="727"/>
      <c r="AI11" s="727"/>
      <c r="AJ11" s="727"/>
      <c r="AK11" s="728"/>
      <c r="AL11" s="2"/>
      <c r="AN11" s="2" t="s">
        <v>14</v>
      </c>
      <c r="AO11" s="2" t="str">
        <f>IF($K$12="□","■","")</f>
        <v/>
      </c>
    </row>
    <row r="12" spans="1:47" s="217" customFormat="1" ht="18.899999999999999" customHeight="1" x14ac:dyDescent="0.45">
      <c r="B12" s="711"/>
      <c r="C12" s="639"/>
      <c r="D12" s="410"/>
      <c r="E12" s="411"/>
      <c r="F12" s="714"/>
      <c r="G12" s="718"/>
      <c r="H12" s="719"/>
      <c r="I12" s="724"/>
      <c r="J12" s="468"/>
      <c r="K12" s="337" t="s">
        <v>9</v>
      </c>
      <c r="L12" s="442" t="s">
        <v>84</v>
      </c>
      <c r="M12" s="442"/>
      <c r="N12" s="442"/>
      <c r="O12" s="442"/>
      <c r="P12" s="442"/>
      <c r="Q12" s="442"/>
      <c r="R12" s="255" t="s">
        <v>85</v>
      </c>
      <c r="S12" s="529" t="s">
        <v>130</v>
      </c>
      <c r="T12" s="529"/>
      <c r="U12" s="529"/>
      <c r="V12" s="529"/>
      <c r="W12" s="529"/>
      <c r="X12" s="529"/>
      <c r="Y12" s="529"/>
      <c r="Z12" s="529"/>
      <c r="AA12" s="529"/>
      <c r="AB12" s="529"/>
      <c r="AC12" s="529"/>
      <c r="AD12" s="529"/>
      <c r="AE12" s="529"/>
      <c r="AF12" s="529"/>
      <c r="AG12" s="529"/>
      <c r="AH12" s="529"/>
      <c r="AI12" s="529"/>
      <c r="AJ12" s="529"/>
      <c r="AK12" s="530"/>
      <c r="AL12" s="2"/>
      <c r="AN12" s="2" t="s">
        <v>14</v>
      </c>
      <c r="AO12" s="2" t="str">
        <f>IF($K$11="□","■","")</f>
        <v>■</v>
      </c>
      <c r="AP12" s="2"/>
      <c r="AQ12" s="2"/>
      <c r="AR12" s="2"/>
      <c r="AS12" s="2"/>
      <c r="AT12" s="2"/>
      <c r="AU12" s="2"/>
    </row>
    <row r="13" spans="1:47" s="217" customFormat="1" ht="18.899999999999999" customHeight="1" x14ac:dyDescent="0.45">
      <c r="B13" s="711"/>
      <c r="C13" s="639"/>
      <c r="D13" s="410"/>
      <c r="E13" s="411"/>
      <c r="F13" s="714"/>
      <c r="G13" s="718"/>
      <c r="H13" s="719"/>
      <c r="I13" s="725"/>
      <c r="J13" s="470"/>
      <c r="K13" s="311"/>
      <c r="L13" s="274"/>
      <c r="M13" s="274"/>
      <c r="N13" s="274"/>
      <c r="O13" s="274"/>
      <c r="P13" s="274"/>
      <c r="Q13" s="274"/>
      <c r="R13" s="302"/>
      <c r="S13" s="274" t="s">
        <v>87</v>
      </c>
      <c r="T13" s="729"/>
      <c r="U13" s="729"/>
      <c r="V13" s="729"/>
      <c r="W13" s="729"/>
      <c r="X13" s="729"/>
      <c r="Y13" s="729"/>
      <c r="Z13" s="729"/>
      <c r="AA13" s="729"/>
      <c r="AB13" s="729"/>
      <c r="AC13" s="729"/>
      <c r="AD13" s="729"/>
      <c r="AE13" s="729"/>
      <c r="AF13" s="729"/>
      <c r="AG13" s="729"/>
      <c r="AH13" s="729"/>
      <c r="AI13" s="729"/>
      <c r="AJ13" s="729"/>
      <c r="AK13" s="312" t="s">
        <v>88</v>
      </c>
      <c r="AL13" s="2"/>
      <c r="AN13" s="2"/>
      <c r="AO13" s="2"/>
      <c r="AP13" s="2"/>
      <c r="AQ13" s="2"/>
      <c r="AR13" s="2"/>
      <c r="AS13" s="2"/>
      <c r="AT13" s="2"/>
      <c r="AU13" s="2"/>
    </row>
    <row r="14" spans="1:47" s="217" customFormat="1" ht="18.899999999999999" customHeight="1" x14ac:dyDescent="0.45">
      <c r="B14" s="711"/>
      <c r="C14" s="639"/>
      <c r="D14" s="410"/>
      <c r="E14" s="411"/>
      <c r="F14" s="714"/>
      <c r="G14" s="718"/>
      <c r="H14" s="719"/>
      <c r="I14" s="465" t="s">
        <v>131</v>
      </c>
      <c r="J14" s="466"/>
      <c r="K14" s="313" t="s">
        <v>11</v>
      </c>
      <c r="L14" s="523" t="s">
        <v>443</v>
      </c>
      <c r="M14" s="523"/>
      <c r="N14" s="523"/>
      <c r="O14" s="523"/>
      <c r="P14" s="523"/>
      <c r="Q14" s="523"/>
      <c r="R14" s="523"/>
      <c r="S14" s="523"/>
      <c r="T14" s="523"/>
      <c r="U14" s="523"/>
      <c r="V14" s="523"/>
      <c r="W14" s="523"/>
      <c r="AK14" s="314"/>
      <c r="AL14" s="2"/>
      <c r="AN14" s="2" t="s">
        <v>11</v>
      </c>
      <c r="AO14" s="2" t="str">
        <f>IF(AND($K$15="□",$K$16="□"),"■","")</f>
        <v/>
      </c>
      <c r="AP14" s="239"/>
      <c r="AS14" s="2"/>
    </row>
    <row r="15" spans="1:47" s="217" customFormat="1" ht="18.899999999999999" customHeight="1" x14ac:dyDescent="0.45">
      <c r="B15" s="711"/>
      <c r="C15" s="639"/>
      <c r="D15" s="410"/>
      <c r="E15" s="411"/>
      <c r="F15" s="714"/>
      <c r="G15" s="718"/>
      <c r="H15" s="719"/>
      <c r="I15" s="467"/>
      <c r="J15" s="468"/>
      <c r="K15" s="339" t="s">
        <v>9</v>
      </c>
      <c r="L15" s="442" t="s">
        <v>132</v>
      </c>
      <c r="M15" s="442"/>
      <c r="N15" s="442"/>
      <c r="O15" s="442"/>
      <c r="P15" s="442"/>
      <c r="Q15" s="442"/>
      <c r="R15" s="442"/>
      <c r="S15" s="442"/>
      <c r="T15" s="442"/>
      <c r="U15" s="442"/>
      <c r="V15" s="260"/>
      <c r="W15" s="260"/>
      <c r="X15" s="260"/>
      <c r="Y15" s="316"/>
      <c r="Z15" s="260"/>
      <c r="AA15" s="260"/>
      <c r="AB15" s="260"/>
      <c r="AC15" s="260"/>
      <c r="AD15" s="260"/>
      <c r="AE15" s="260"/>
      <c r="AF15" s="260"/>
      <c r="AG15" s="260"/>
      <c r="AH15" s="260"/>
      <c r="AI15" s="260"/>
      <c r="AJ15" s="260"/>
      <c r="AK15" s="272"/>
      <c r="AL15" s="2"/>
      <c r="AN15" s="2" t="s">
        <v>11</v>
      </c>
      <c r="AO15" s="2" t="str">
        <f>IF(AND($K$14="□",$K$16="□"),"■","")</f>
        <v>■</v>
      </c>
      <c r="AP15" s="239"/>
      <c r="AQ15" s="2"/>
      <c r="AR15" s="2"/>
      <c r="AS15" s="2"/>
      <c r="AT15" s="2"/>
      <c r="AU15" s="2"/>
    </row>
    <row r="16" spans="1:47" s="217" customFormat="1" ht="18.899999999999999" customHeight="1" x14ac:dyDescent="0.45">
      <c r="B16" s="711"/>
      <c r="C16" s="639"/>
      <c r="D16" s="410"/>
      <c r="E16" s="411"/>
      <c r="F16" s="715"/>
      <c r="G16" s="720"/>
      <c r="H16" s="721"/>
      <c r="I16" s="469"/>
      <c r="J16" s="470"/>
      <c r="K16" s="317" t="s">
        <v>11</v>
      </c>
      <c r="L16" s="443" t="s">
        <v>133</v>
      </c>
      <c r="M16" s="443"/>
      <c r="N16" s="443"/>
      <c r="O16" s="443"/>
      <c r="P16" s="443"/>
      <c r="Q16" s="443"/>
      <c r="R16" s="443"/>
      <c r="S16" s="443"/>
      <c r="T16" s="443"/>
      <c r="U16" s="443"/>
      <c r="V16" s="274"/>
      <c r="W16" s="274"/>
      <c r="X16" s="274"/>
      <c r="Y16" s="318"/>
      <c r="Z16" s="274"/>
      <c r="AA16" s="274"/>
      <c r="AB16" s="274"/>
      <c r="AC16" s="274"/>
      <c r="AD16" s="274"/>
      <c r="AE16" s="274"/>
      <c r="AF16" s="274"/>
      <c r="AG16" s="274"/>
      <c r="AH16" s="274"/>
      <c r="AI16" s="274"/>
      <c r="AJ16" s="274"/>
      <c r="AK16" s="276"/>
      <c r="AL16" s="2"/>
      <c r="AN16" s="2" t="s">
        <v>11</v>
      </c>
      <c r="AO16" s="2" t="str">
        <f>IF(AND($K$14="□",$K$15="□"),"■","")</f>
        <v/>
      </c>
      <c r="AP16" s="239"/>
      <c r="AQ16" s="2"/>
      <c r="AR16" s="2"/>
      <c r="AS16" s="2"/>
      <c r="AT16" s="2"/>
      <c r="AU16" s="2"/>
    </row>
    <row r="17" spans="2:47" s="217" customFormat="1" ht="18.899999999999999" customHeight="1" x14ac:dyDescent="0.3">
      <c r="B17" s="711"/>
      <c r="C17" s="639"/>
      <c r="D17" s="410"/>
      <c r="E17" s="411"/>
      <c r="F17" s="689" t="s">
        <v>89</v>
      </c>
      <c r="G17" s="459" t="s">
        <v>90</v>
      </c>
      <c r="H17" s="460"/>
      <c r="I17" s="465" t="s">
        <v>91</v>
      </c>
      <c r="J17" s="466"/>
      <c r="K17" s="262" t="s">
        <v>11</v>
      </c>
      <c r="L17" s="457" t="s">
        <v>118</v>
      </c>
      <c r="M17" s="457"/>
      <c r="N17" s="457"/>
      <c r="O17" s="457"/>
      <c r="P17" s="457"/>
      <c r="Q17" s="457"/>
      <c r="R17" s="297"/>
      <c r="S17" s="297"/>
      <c r="T17" s="297"/>
      <c r="U17" s="297"/>
      <c r="V17" s="297"/>
      <c r="W17" s="297"/>
      <c r="X17" s="297"/>
      <c r="Y17" s="297"/>
      <c r="Z17" s="297"/>
      <c r="AA17" s="297"/>
      <c r="AB17" s="267"/>
      <c r="AC17" s="267"/>
      <c r="AD17" s="267"/>
      <c r="AE17" s="267"/>
      <c r="AF17" s="319"/>
      <c r="AG17" s="319"/>
      <c r="AH17" s="320"/>
      <c r="AI17" s="319"/>
      <c r="AJ17" s="319"/>
      <c r="AK17" s="321"/>
      <c r="AL17" s="2"/>
      <c r="AM17" s="2"/>
      <c r="AN17" s="2" t="s">
        <v>14</v>
      </c>
      <c r="AO17" s="2" t="str">
        <f>IF(AND($K$22="□",$K$18="□"),"■","")</f>
        <v/>
      </c>
      <c r="AP17" s="2"/>
      <c r="AS17" s="2"/>
    </row>
    <row r="18" spans="2:47" s="217" customFormat="1" ht="18.899999999999999" customHeight="1" x14ac:dyDescent="0.45">
      <c r="B18" s="711"/>
      <c r="C18" s="639"/>
      <c r="D18" s="410"/>
      <c r="E18" s="411"/>
      <c r="F18" s="690"/>
      <c r="G18" s="461"/>
      <c r="H18" s="462"/>
      <c r="I18" s="467"/>
      <c r="J18" s="468"/>
      <c r="K18" s="322" t="s">
        <v>11</v>
      </c>
      <c r="L18" s="692" t="s">
        <v>92</v>
      </c>
      <c r="M18" s="692"/>
      <c r="N18" s="693"/>
      <c r="O18" s="323" t="s">
        <v>11</v>
      </c>
      <c r="P18" s="694" t="s">
        <v>93</v>
      </c>
      <c r="Q18" s="695"/>
      <c r="R18" s="695"/>
      <c r="S18" s="695"/>
      <c r="T18" s="695"/>
      <c r="U18" s="695"/>
      <c r="V18" s="695"/>
      <c r="W18" s="324" t="s">
        <v>94</v>
      </c>
      <c r="X18" s="699" t="s">
        <v>95</v>
      </c>
      <c r="Y18" s="695"/>
      <c r="Z18" s="695"/>
      <c r="AA18" s="695"/>
      <c r="AB18" s="695"/>
      <c r="AC18" s="695"/>
      <c r="AD18" s="695"/>
      <c r="AE18" s="700"/>
      <c r="AF18" s="700"/>
      <c r="AG18" s="700"/>
      <c r="AH18" s="700"/>
      <c r="AI18" s="700"/>
      <c r="AJ18" s="700"/>
      <c r="AK18" s="325" t="s">
        <v>134</v>
      </c>
      <c r="AL18" s="2"/>
      <c r="AM18" s="2"/>
      <c r="AN18" s="2" t="s">
        <v>14</v>
      </c>
      <c r="AO18" s="2" t="str">
        <f>IF(AND($K$17="□",$K$22="□"),"■","")</f>
        <v/>
      </c>
      <c r="AP18" s="2"/>
      <c r="AQ18" s="2"/>
      <c r="AR18" s="2"/>
      <c r="AS18" s="2"/>
      <c r="AT18" s="2"/>
      <c r="AU18" s="2"/>
    </row>
    <row r="19" spans="2:47" s="217" customFormat="1" ht="18.899999999999999" customHeight="1" x14ac:dyDescent="0.45">
      <c r="B19" s="711"/>
      <c r="C19" s="639"/>
      <c r="D19" s="410"/>
      <c r="E19" s="411"/>
      <c r="F19" s="690"/>
      <c r="G19" s="461"/>
      <c r="H19" s="462"/>
      <c r="I19" s="467"/>
      <c r="J19" s="468"/>
      <c r="K19" s="701"/>
      <c r="L19" s="482"/>
      <c r="M19" s="482"/>
      <c r="N19" s="483"/>
      <c r="O19" s="269" t="s">
        <v>11</v>
      </c>
      <c r="P19" s="488" t="s">
        <v>97</v>
      </c>
      <c r="Q19" s="695"/>
      <c r="R19" s="695"/>
      <c r="S19" s="695"/>
      <c r="T19" s="702" t="s">
        <v>135</v>
      </c>
      <c r="U19" s="490"/>
      <c r="V19" s="490"/>
      <c r="W19" s="490"/>
      <c r="X19" s="490"/>
      <c r="Y19" s="490"/>
      <c r="Z19" s="490"/>
      <c r="AA19" s="490"/>
      <c r="AB19" s="490"/>
      <c r="AC19" s="490"/>
      <c r="AD19" s="490"/>
      <c r="AE19" s="490"/>
      <c r="AF19" s="490"/>
      <c r="AG19" s="490"/>
      <c r="AH19" s="490"/>
      <c r="AI19" s="490"/>
      <c r="AJ19" s="490"/>
      <c r="AK19" s="491"/>
      <c r="AL19" s="2"/>
      <c r="AN19" s="2" t="s">
        <v>14</v>
      </c>
      <c r="AO19" s="2" t="str">
        <f>IF(AND($K$17="□",$K$22="□",$O$19="□"),"■","")</f>
        <v/>
      </c>
      <c r="AP19" s="2"/>
      <c r="AQ19" s="2"/>
      <c r="AR19" s="2"/>
      <c r="AS19" s="2"/>
      <c r="AT19" s="2"/>
      <c r="AU19" s="2"/>
    </row>
    <row r="20" spans="2:47" s="217" customFormat="1" ht="18.899999999999999" customHeight="1" x14ac:dyDescent="0.45">
      <c r="B20" s="711"/>
      <c r="C20" s="639"/>
      <c r="D20" s="410"/>
      <c r="E20" s="411"/>
      <c r="F20" s="690"/>
      <c r="G20" s="461"/>
      <c r="H20" s="462"/>
      <c r="I20" s="467"/>
      <c r="J20" s="468"/>
      <c r="K20" s="484"/>
      <c r="L20" s="482"/>
      <c r="M20" s="482"/>
      <c r="N20" s="483"/>
      <c r="O20" s="703"/>
      <c r="P20" s="482"/>
      <c r="Q20" s="482"/>
      <c r="R20" s="482"/>
      <c r="S20" s="482"/>
      <c r="T20" s="494" t="s">
        <v>136</v>
      </c>
      <c r="U20" s="495"/>
      <c r="V20" s="495"/>
      <c r="W20" s="495"/>
      <c r="X20" s="495"/>
      <c r="Y20" s="495"/>
      <c r="Z20" s="495"/>
      <c r="AA20" s="495"/>
      <c r="AB20" s="495"/>
      <c r="AC20" s="495"/>
      <c r="AD20" s="495"/>
      <c r="AE20" s="495"/>
      <c r="AF20" s="495"/>
      <c r="AG20" s="495"/>
      <c r="AH20" s="495"/>
      <c r="AI20" s="495"/>
      <c r="AJ20" s="495"/>
      <c r="AK20" s="496"/>
      <c r="AL20" s="2"/>
      <c r="AM20" s="2"/>
      <c r="AN20" s="2" t="s">
        <v>14</v>
      </c>
      <c r="AO20" s="2" t="str">
        <f>IF(AND($K$17="□",$K$22="□",$O$18="□"),"■","")</f>
        <v/>
      </c>
      <c r="AP20" s="2"/>
      <c r="AQ20" s="2"/>
      <c r="AR20" s="2"/>
      <c r="AS20" s="2"/>
      <c r="AT20" s="2"/>
      <c r="AU20" s="2"/>
    </row>
    <row r="21" spans="2:47" s="217" customFormat="1" ht="18.899999999999999" customHeight="1" x14ac:dyDescent="0.45">
      <c r="B21" s="711"/>
      <c r="C21" s="639"/>
      <c r="D21" s="410"/>
      <c r="E21" s="411"/>
      <c r="F21" s="690"/>
      <c r="G21" s="461"/>
      <c r="H21" s="462"/>
      <c r="I21" s="467"/>
      <c r="J21" s="468"/>
      <c r="K21" s="485"/>
      <c r="L21" s="486"/>
      <c r="M21" s="486"/>
      <c r="N21" s="487"/>
      <c r="O21" s="493"/>
      <c r="P21" s="486"/>
      <c r="Q21" s="486"/>
      <c r="R21" s="486"/>
      <c r="S21" s="486"/>
      <c r="T21" s="497" t="s">
        <v>137</v>
      </c>
      <c r="U21" s="498"/>
      <c r="V21" s="498"/>
      <c r="W21" s="498"/>
      <c r="X21" s="498"/>
      <c r="Y21" s="498"/>
      <c r="Z21" s="498"/>
      <c r="AA21" s="498"/>
      <c r="AB21" s="498"/>
      <c r="AC21" s="498"/>
      <c r="AD21" s="498"/>
      <c r="AE21" s="498"/>
      <c r="AF21" s="498"/>
      <c r="AG21" s="498"/>
      <c r="AH21" s="498"/>
      <c r="AI21" s="498"/>
      <c r="AJ21" s="498"/>
      <c r="AK21" s="499"/>
      <c r="AL21" s="2"/>
      <c r="AM21" s="2"/>
      <c r="AN21" s="2"/>
      <c r="AO21" s="2"/>
      <c r="AP21" s="2"/>
      <c r="AQ21" s="2"/>
      <c r="AR21" s="2"/>
      <c r="AS21" s="2"/>
      <c r="AT21" s="2"/>
      <c r="AU21" s="2"/>
    </row>
    <row r="22" spans="2:47" s="217" customFormat="1" ht="18.899999999999999" customHeight="1" x14ac:dyDescent="0.45">
      <c r="B22" s="711"/>
      <c r="C22" s="639"/>
      <c r="D22" s="410"/>
      <c r="E22" s="411"/>
      <c r="F22" s="691"/>
      <c r="G22" s="463"/>
      <c r="H22" s="464"/>
      <c r="I22" s="469"/>
      <c r="J22" s="470"/>
      <c r="K22" s="340" t="s">
        <v>9</v>
      </c>
      <c r="L22" s="475" t="s">
        <v>101</v>
      </c>
      <c r="M22" s="475"/>
      <c r="N22" s="475"/>
      <c r="O22" s="696" t="s">
        <v>138</v>
      </c>
      <c r="P22" s="697"/>
      <c r="Q22" s="697"/>
      <c r="R22" s="697"/>
      <c r="S22" s="697"/>
      <c r="T22" s="697"/>
      <c r="U22" s="697"/>
      <c r="V22" s="697"/>
      <c r="W22" s="697"/>
      <c r="X22" s="697"/>
      <c r="Y22" s="697"/>
      <c r="Z22" s="697"/>
      <c r="AA22" s="697"/>
      <c r="AB22" s="697"/>
      <c r="AC22" s="697"/>
      <c r="AD22" s="697"/>
      <c r="AE22" s="697"/>
      <c r="AF22" s="697"/>
      <c r="AG22" s="697"/>
      <c r="AH22" s="697"/>
      <c r="AI22" s="697"/>
      <c r="AJ22" s="697"/>
      <c r="AK22" s="698"/>
      <c r="AL22" s="2"/>
      <c r="AM22" s="2"/>
      <c r="AN22" s="2" t="s">
        <v>14</v>
      </c>
      <c r="AO22" s="2" t="str">
        <f>IF(AND($K$17="□",$K$18="□"),"■","")</f>
        <v>■</v>
      </c>
      <c r="AP22" s="2"/>
      <c r="AQ22" s="2"/>
      <c r="AR22" s="2"/>
      <c r="AS22" s="2"/>
      <c r="AT22" s="2"/>
      <c r="AU22" s="2"/>
    </row>
    <row r="23" spans="2:47" s="217" customFormat="1" ht="18.899999999999999" customHeight="1" x14ac:dyDescent="0.45">
      <c r="B23" s="711"/>
      <c r="C23" s="639"/>
      <c r="D23" s="410"/>
      <c r="E23" s="411"/>
      <c r="F23" s="680" t="s">
        <v>103</v>
      </c>
      <c r="G23" s="681" t="s">
        <v>104</v>
      </c>
      <c r="H23" s="682"/>
      <c r="I23" s="439" t="s">
        <v>105</v>
      </c>
      <c r="J23" s="440"/>
      <c r="K23" s="334" t="s">
        <v>9</v>
      </c>
      <c r="L23" s="457" t="s">
        <v>139</v>
      </c>
      <c r="M23" s="457"/>
      <c r="N23" s="457"/>
      <c r="O23" s="457"/>
      <c r="AB23" s="271"/>
      <c r="AC23" s="457"/>
      <c r="AD23" s="457"/>
      <c r="AE23" s="457"/>
      <c r="AF23" s="457"/>
      <c r="AG23" s="457"/>
      <c r="AH23" s="457"/>
      <c r="AI23" s="457"/>
      <c r="AJ23" s="457"/>
      <c r="AK23" s="1168"/>
      <c r="AL23" s="2"/>
      <c r="AM23" s="2"/>
      <c r="AN23" s="2" t="s">
        <v>14</v>
      </c>
      <c r="AO23" s="2" t="str">
        <f>IF(AND($K$25="□",$K$24="□"),"■","")</f>
        <v>■</v>
      </c>
      <c r="AP23" s="2"/>
      <c r="AS23" s="2"/>
    </row>
    <row r="24" spans="2:47" s="217" customFormat="1" ht="18.899999999999999" customHeight="1" x14ac:dyDescent="0.45">
      <c r="B24" s="711"/>
      <c r="C24" s="639"/>
      <c r="D24" s="410"/>
      <c r="E24" s="411"/>
      <c r="F24" s="680"/>
      <c r="G24" s="683"/>
      <c r="H24" s="684"/>
      <c r="I24" s="439"/>
      <c r="J24" s="440"/>
      <c r="K24" s="254" t="s">
        <v>11</v>
      </c>
      <c r="L24" s="442" t="s">
        <v>118</v>
      </c>
      <c r="M24" s="442"/>
      <c r="N24" s="442"/>
      <c r="O24" s="442"/>
      <c r="P24" s="442"/>
      <c r="Q24" s="442"/>
      <c r="R24" s="260"/>
      <c r="S24" s="260"/>
      <c r="T24" s="260"/>
      <c r="U24" s="300"/>
      <c r="V24" s="260"/>
      <c r="W24" s="260"/>
      <c r="X24" s="260"/>
      <c r="Y24" s="260"/>
      <c r="Z24" s="260"/>
      <c r="AA24" s="260"/>
      <c r="AB24" s="271"/>
      <c r="AC24" s="260"/>
      <c r="AD24" s="260"/>
      <c r="AE24" s="260"/>
      <c r="AF24" s="260"/>
      <c r="AG24" s="260"/>
      <c r="AH24" s="260"/>
      <c r="AI24" s="260"/>
      <c r="AJ24" s="260"/>
      <c r="AK24" s="272"/>
      <c r="AL24" s="2"/>
      <c r="AM24" s="2"/>
      <c r="AN24" s="2" t="s">
        <v>14</v>
      </c>
      <c r="AO24" s="2" t="str">
        <f>IF(AND($K$25="□",$K$23="□"),"■","")</f>
        <v/>
      </c>
      <c r="AP24" s="2"/>
      <c r="AQ24" s="2"/>
      <c r="AR24" s="2"/>
      <c r="AS24" s="2"/>
      <c r="AT24" s="2"/>
      <c r="AU24" s="2"/>
    </row>
    <row r="25" spans="2:47" s="217" customFormat="1" ht="18.899999999999999" customHeight="1" x14ac:dyDescent="0.45">
      <c r="B25" s="711"/>
      <c r="C25" s="639"/>
      <c r="D25" s="410"/>
      <c r="E25" s="411"/>
      <c r="F25" s="680"/>
      <c r="G25" s="683"/>
      <c r="H25" s="684"/>
      <c r="I25" s="441"/>
      <c r="J25" s="365"/>
      <c r="K25" s="326" t="s">
        <v>11</v>
      </c>
      <c r="L25" s="443" t="s">
        <v>107</v>
      </c>
      <c r="M25" s="443"/>
      <c r="N25" s="443"/>
      <c r="O25" s="443"/>
      <c r="P25" s="273"/>
      <c r="Q25" s="274"/>
      <c r="R25" s="274"/>
      <c r="S25" s="274"/>
      <c r="T25" s="274"/>
      <c r="U25" s="273"/>
      <c r="V25" s="274"/>
      <c r="W25" s="274"/>
      <c r="X25" s="274"/>
      <c r="Y25" s="274"/>
      <c r="Z25" s="274"/>
      <c r="AA25" s="274"/>
      <c r="AB25" s="275"/>
      <c r="AC25" s="274"/>
      <c r="AD25" s="274"/>
      <c r="AE25" s="274"/>
      <c r="AF25" s="274"/>
      <c r="AG25" s="274"/>
      <c r="AH25" s="274"/>
      <c r="AI25" s="274"/>
      <c r="AJ25" s="274"/>
      <c r="AK25" s="276"/>
      <c r="AL25" s="2"/>
      <c r="AM25" s="2"/>
      <c r="AN25" s="2" t="s">
        <v>14</v>
      </c>
      <c r="AO25" s="2" t="str">
        <f>IF(AND($K$23="□",$K$24="□"),"■","")</f>
        <v/>
      </c>
      <c r="AP25" s="2"/>
      <c r="AQ25" s="2"/>
      <c r="AR25" s="2"/>
      <c r="AS25" s="2"/>
      <c r="AT25" s="2"/>
      <c r="AU25" s="2"/>
    </row>
    <row r="26" spans="2:47" s="217" customFormat="1" ht="18" customHeight="1" x14ac:dyDescent="0.45">
      <c r="B26" s="711"/>
      <c r="C26" s="639"/>
      <c r="D26" s="410"/>
      <c r="E26" s="411"/>
      <c r="F26" s="680"/>
      <c r="G26" s="683"/>
      <c r="H26" s="684"/>
      <c r="I26" s="445" t="s">
        <v>22</v>
      </c>
      <c r="J26" s="440"/>
      <c r="K26" s="292" t="s">
        <v>23</v>
      </c>
      <c r="L26" s="688"/>
      <c r="M26" s="688"/>
      <c r="N26" s="327" t="s">
        <v>108</v>
      </c>
      <c r="O26" s="688"/>
      <c r="P26" s="688"/>
      <c r="Q26" s="328"/>
      <c r="R26" s="329"/>
      <c r="S26" s="330"/>
      <c r="T26" s="330"/>
      <c r="U26" s="330"/>
      <c r="V26" s="330"/>
      <c r="W26" s="330"/>
      <c r="X26" s="330"/>
      <c r="Y26" s="330"/>
      <c r="Z26" s="330"/>
      <c r="AA26" s="330"/>
      <c r="AB26" s="330"/>
      <c r="AC26" s="330"/>
      <c r="AD26" s="330"/>
      <c r="AE26" s="330"/>
      <c r="AF26" s="330"/>
      <c r="AG26" s="330"/>
      <c r="AH26" s="330"/>
      <c r="AI26" s="330"/>
      <c r="AJ26" s="330"/>
      <c r="AK26" s="331"/>
      <c r="AL26" s="283"/>
      <c r="AP26" s="2"/>
      <c r="AR26" s="2"/>
      <c r="AS26" s="2"/>
      <c r="AT26" s="2"/>
      <c r="AU26" s="2"/>
    </row>
    <row r="27" spans="2:47" s="217" customFormat="1" ht="24.9" customHeight="1" x14ac:dyDescent="0.45">
      <c r="B27" s="711"/>
      <c r="C27" s="639"/>
      <c r="D27" s="410"/>
      <c r="E27" s="411"/>
      <c r="F27" s="680"/>
      <c r="G27" s="683"/>
      <c r="H27" s="684"/>
      <c r="I27" s="445"/>
      <c r="J27" s="440"/>
      <c r="K27" s="500"/>
      <c r="L27" s="501"/>
      <c r="M27" s="501"/>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2"/>
      <c r="AL27" s="284"/>
      <c r="AQ27" s="2"/>
      <c r="AR27" s="2"/>
      <c r="AS27" s="2"/>
      <c r="AT27" s="2"/>
      <c r="AU27" s="2"/>
    </row>
    <row r="28" spans="2:47" s="217" customFormat="1" ht="24.9" customHeight="1" x14ac:dyDescent="0.45">
      <c r="B28" s="711"/>
      <c r="C28" s="639"/>
      <c r="D28" s="410"/>
      <c r="E28" s="411"/>
      <c r="F28" s="680"/>
      <c r="G28" s="683"/>
      <c r="H28" s="684"/>
      <c r="I28" s="364"/>
      <c r="J28" s="365"/>
      <c r="K28" s="503"/>
      <c r="L28" s="503"/>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4"/>
      <c r="AL28" s="284"/>
      <c r="AQ28" s="2"/>
      <c r="AR28" s="2"/>
      <c r="AS28" s="2"/>
      <c r="AT28" s="2"/>
      <c r="AU28" s="2"/>
    </row>
    <row r="29" spans="2:47" s="217" customFormat="1" ht="15" customHeight="1" x14ac:dyDescent="0.45">
      <c r="B29" s="711"/>
      <c r="C29" s="639"/>
      <c r="D29" s="410"/>
      <c r="E29" s="411"/>
      <c r="F29" s="680"/>
      <c r="G29" s="683"/>
      <c r="H29" s="684"/>
      <c r="I29" s="360" t="s">
        <v>140</v>
      </c>
      <c r="J29" s="361"/>
      <c r="K29" s="679"/>
      <c r="L29" s="446"/>
      <c r="M29" s="446"/>
      <c r="N29" s="446"/>
      <c r="O29" s="446"/>
      <c r="P29" s="446"/>
      <c r="Q29" s="446"/>
      <c r="R29" s="446"/>
      <c r="S29" s="446"/>
      <c r="T29" s="446"/>
      <c r="U29" s="446"/>
      <c r="V29" s="446"/>
      <c r="W29" s="446"/>
      <c r="X29" s="446"/>
      <c r="Y29" s="446"/>
      <c r="Z29" s="446"/>
      <c r="AA29" s="446"/>
      <c r="AB29" s="446"/>
      <c r="AC29" s="446"/>
      <c r="AD29" s="446"/>
      <c r="AE29" s="446"/>
      <c r="AF29" s="446"/>
      <c r="AG29" s="446"/>
      <c r="AH29" s="446"/>
      <c r="AI29" s="446"/>
      <c r="AJ29" s="446"/>
      <c r="AK29" s="447"/>
      <c r="AL29" s="284"/>
      <c r="AM29" s="2"/>
      <c r="AN29" s="2"/>
      <c r="AO29" s="2"/>
      <c r="AP29" s="2"/>
      <c r="AQ29" s="2"/>
      <c r="AR29" s="2"/>
      <c r="AS29" s="2"/>
      <c r="AT29" s="2"/>
      <c r="AU29" s="2"/>
    </row>
    <row r="30" spans="2:47" s="217" customFormat="1" ht="30" customHeight="1" x14ac:dyDescent="0.45">
      <c r="B30" s="711"/>
      <c r="C30" s="639"/>
      <c r="D30" s="410"/>
      <c r="E30" s="411"/>
      <c r="F30" s="680"/>
      <c r="G30" s="683"/>
      <c r="H30" s="684"/>
      <c r="I30" s="364" t="s">
        <v>27</v>
      </c>
      <c r="J30" s="365"/>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9"/>
      <c r="AL30" s="285"/>
      <c r="AM30" s="2"/>
      <c r="AN30" s="2"/>
      <c r="AO30" s="2"/>
      <c r="AP30" s="2"/>
      <c r="AQ30" s="2"/>
      <c r="AR30" s="2"/>
      <c r="AS30" s="2"/>
      <c r="AT30" s="2"/>
      <c r="AU30" s="2"/>
    </row>
    <row r="31" spans="2:47" s="3" customFormat="1" ht="15" customHeight="1" x14ac:dyDescent="0.45">
      <c r="B31" s="711"/>
      <c r="C31" s="639"/>
      <c r="D31" s="410"/>
      <c r="E31" s="411"/>
      <c r="F31" s="680"/>
      <c r="G31" s="683"/>
      <c r="H31" s="684"/>
      <c r="I31" s="360" t="s">
        <v>140</v>
      </c>
      <c r="J31" s="361"/>
      <c r="K31" s="679"/>
      <c r="L31" s="446"/>
      <c r="M31" s="446"/>
      <c r="N31" s="446"/>
      <c r="O31" s="446"/>
      <c r="P31" s="446"/>
      <c r="Q31" s="446"/>
      <c r="R31" s="446"/>
      <c r="S31" s="446"/>
      <c r="T31" s="446"/>
      <c r="U31" s="446"/>
      <c r="V31" s="446"/>
      <c r="W31" s="446"/>
      <c r="X31" s="446"/>
      <c r="Y31" s="446"/>
      <c r="Z31" s="446"/>
      <c r="AA31" s="446"/>
      <c r="AB31" s="446"/>
      <c r="AC31" s="446"/>
      <c r="AD31" s="446"/>
      <c r="AE31" s="446"/>
      <c r="AF31" s="446"/>
      <c r="AG31" s="446"/>
      <c r="AH31" s="446"/>
      <c r="AI31" s="446"/>
      <c r="AJ31" s="446"/>
      <c r="AK31" s="447"/>
      <c r="AL31" s="285"/>
      <c r="AM31" s="2"/>
      <c r="AO31" s="2"/>
      <c r="AP31" s="2"/>
      <c r="AQ31" s="2"/>
      <c r="AR31" s="2"/>
      <c r="AS31" s="2"/>
      <c r="AT31" s="2"/>
      <c r="AU31" s="2"/>
    </row>
    <row r="32" spans="2:47" s="217" customFormat="1" ht="30" customHeight="1" x14ac:dyDescent="0.45">
      <c r="B32" s="711"/>
      <c r="C32" s="639"/>
      <c r="D32" s="410"/>
      <c r="E32" s="411"/>
      <c r="F32" s="680"/>
      <c r="G32" s="683"/>
      <c r="H32" s="684"/>
      <c r="I32" s="364" t="s">
        <v>28</v>
      </c>
      <c r="J32" s="365"/>
      <c r="K32" s="448"/>
      <c r="L32" s="448"/>
      <c r="M32" s="448"/>
      <c r="N32" s="448"/>
      <c r="O32" s="448"/>
      <c r="P32" s="448"/>
      <c r="Q32" s="448"/>
      <c r="R32" s="448"/>
      <c r="S32" s="448"/>
      <c r="T32" s="448"/>
      <c r="U32" s="448"/>
      <c r="V32" s="448"/>
      <c r="W32" s="448"/>
      <c r="X32" s="448"/>
      <c r="Y32" s="448"/>
      <c r="Z32" s="448"/>
      <c r="AA32" s="448"/>
      <c r="AB32" s="448"/>
      <c r="AC32" s="448"/>
      <c r="AD32" s="448"/>
      <c r="AE32" s="448"/>
      <c r="AF32" s="448"/>
      <c r="AG32" s="448"/>
      <c r="AH32" s="448"/>
      <c r="AI32" s="448"/>
      <c r="AJ32" s="448"/>
      <c r="AK32" s="449"/>
      <c r="AL32" s="285"/>
      <c r="AM32" s="2"/>
      <c r="AN32" s="2"/>
      <c r="AO32" s="2"/>
      <c r="AP32" s="2"/>
      <c r="AQ32" s="2"/>
      <c r="AR32" s="2"/>
      <c r="AS32" s="2"/>
      <c r="AT32" s="2"/>
      <c r="AU32" s="2"/>
    </row>
    <row r="33" spans="2:47" s="217" customFormat="1" ht="24.9" customHeight="1" x14ac:dyDescent="0.45">
      <c r="B33" s="711"/>
      <c r="C33" s="639"/>
      <c r="D33" s="410"/>
      <c r="E33" s="411"/>
      <c r="F33" s="680"/>
      <c r="G33" s="683"/>
      <c r="H33" s="684"/>
      <c r="I33" s="386" t="s">
        <v>29</v>
      </c>
      <c r="J33" s="387"/>
      <c r="K33" s="392"/>
      <c r="L33" s="393"/>
      <c r="M33" s="393"/>
      <c r="N33" s="393"/>
      <c r="O33" s="393"/>
      <c r="P33" s="393"/>
      <c r="Q33" s="393"/>
      <c r="R33" s="393"/>
      <c r="S33" s="393"/>
      <c r="T33" s="393"/>
      <c r="U33" s="393"/>
      <c r="V33" s="393"/>
      <c r="W33" s="286" t="s">
        <v>435</v>
      </c>
      <c r="X33" s="389" t="s">
        <v>30</v>
      </c>
      <c r="Y33" s="391"/>
      <c r="Z33" s="392"/>
      <c r="AA33" s="393"/>
      <c r="AB33" s="393"/>
      <c r="AC33" s="393"/>
      <c r="AD33" s="393"/>
      <c r="AE33" s="393"/>
      <c r="AF33" s="393"/>
      <c r="AG33" s="393"/>
      <c r="AH33" s="393"/>
      <c r="AI33" s="393"/>
      <c r="AJ33" s="393"/>
      <c r="AK33" s="231" t="s">
        <v>435</v>
      </c>
      <c r="AL33" s="285"/>
      <c r="AM33" s="2"/>
      <c r="AN33" s="2"/>
      <c r="AO33" s="2"/>
      <c r="AP33" s="2"/>
      <c r="AQ33" s="2"/>
      <c r="AR33" s="2"/>
      <c r="AS33" s="2"/>
      <c r="AT33" s="2"/>
      <c r="AU33" s="2"/>
    </row>
    <row r="34" spans="2:47" s="217" customFormat="1" ht="24.9" customHeight="1" x14ac:dyDescent="0.45">
      <c r="B34" s="711"/>
      <c r="C34" s="639"/>
      <c r="D34" s="410"/>
      <c r="E34" s="411"/>
      <c r="F34" s="680"/>
      <c r="G34" s="683"/>
      <c r="H34" s="684"/>
      <c r="I34" s="386" t="s">
        <v>31</v>
      </c>
      <c r="J34" s="387"/>
      <c r="K34" s="388"/>
      <c r="L34" s="388"/>
      <c r="M34" s="388"/>
      <c r="N34" s="388"/>
      <c r="O34" s="388"/>
      <c r="P34" s="388"/>
      <c r="Q34" s="388"/>
      <c r="R34" s="388"/>
      <c r="S34" s="388"/>
      <c r="T34" s="388"/>
      <c r="U34" s="388"/>
      <c r="V34" s="388"/>
      <c r="W34" s="388"/>
      <c r="X34" s="389" t="s">
        <v>32</v>
      </c>
      <c r="Y34" s="391"/>
      <c r="Z34" s="392"/>
      <c r="AA34" s="393"/>
      <c r="AB34" s="393"/>
      <c r="AC34" s="393"/>
      <c r="AD34" s="393"/>
      <c r="AE34" s="393"/>
      <c r="AF34" s="393"/>
      <c r="AG34" s="393"/>
      <c r="AH34" s="393"/>
      <c r="AI34" s="393"/>
      <c r="AJ34" s="393"/>
      <c r="AK34" s="231" t="s">
        <v>435</v>
      </c>
      <c r="AL34" s="2"/>
      <c r="AM34" s="2"/>
      <c r="AN34" s="2"/>
      <c r="AO34" s="2"/>
      <c r="AP34" s="232" t="s">
        <v>33</v>
      </c>
      <c r="AQ34" s="2"/>
      <c r="AR34" s="2"/>
      <c r="AS34" s="2"/>
      <c r="AT34" s="2"/>
      <c r="AU34" s="2"/>
    </row>
    <row r="35" spans="2:47" s="217" customFormat="1" ht="24.9" customHeight="1" x14ac:dyDescent="0.45">
      <c r="B35" s="711"/>
      <c r="C35" s="639"/>
      <c r="D35" s="410"/>
      <c r="E35" s="411"/>
      <c r="F35" s="680"/>
      <c r="G35" s="685"/>
      <c r="H35" s="686"/>
      <c r="I35" s="394" t="s">
        <v>34</v>
      </c>
      <c r="J35" s="361"/>
      <c r="K35" s="392"/>
      <c r="L35" s="393"/>
      <c r="M35" s="393"/>
      <c r="N35" s="393"/>
      <c r="O35" s="393"/>
      <c r="P35" s="393"/>
      <c r="Q35" s="393"/>
      <c r="R35" s="393"/>
      <c r="S35" s="393"/>
      <c r="T35" s="393"/>
      <c r="U35" s="393"/>
      <c r="V35" s="393"/>
      <c r="W35" s="393"/>
      <c r="X35" s="332" t="s">
        <v>35</v>
      </c>
      <c r="Y35" s="393"/>
      <c r="Z35" s="393"/>
      <c r="AA35" s="393"/>
      <c r="AB35" s="393"/>
      <c r="AC35" s="393"/>
      <c r="AD35" s="393"/>
      <c r="AE35" s="393"/>
      <c r="AF35" s="393"/>
      <c r="AG35" s="393"/>
      <c r="AH35" s="393"/>
      <c r="AI35" s="393"/>
      <c r="AJ35" s="393"/>
      <c r="AK35" s="675"/>
      <c r="AL35" s="285"/>
      <c r="AM35" s="2"/>
      <c r="AN35" s="2"/>
      <c r="AO35" s="2"/>
      <c r="AP35" s="234" t="str">
        <f>K35&amp;X35&amp;Y35</f>
        <v>@</v>
      </c>
      <c r="AQ35" s="2"/>
      <c r="AR35" s="2"/>
      <c r="AS35" s="2"/>
      <c r="AT35" s="2"/>
      <c r="AU35" s="2"/>
    </row>
    <row r="36" spans="2:47" s="217" customFormat="1" ht="15" customHeight="1" x14ac:dyDescent="0.45">
      <c r="B36" s="711"/>
      <c r="C36" s="639"/>
      <c r="D36" s="410"/>
      <c r="E36" s="411"/>
      <c r="F36" s="680"/>
      <c r="G36" s="685"/>
      <c r="H36" s="686"/>
      <c r="I36" s="441"/>
      <c r="J36" s="365"/>
      <c r="K36" s="676" t="str">
        <f>IF(K35="","",K35&amp;X35&amp;Y35)</f>
        <v/>
      </c>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8"/>
      <c r="AL36" s="285"/>
      <c r="AM36" s="2"/>
      <c r="AN36" s="2"/>
      <c r="AO36" s="2"/>
      <c r="AP36" s="2"/>
      <c r="AQ36" s="2"/>
      <c r="AR36" s="2"/>
      <c r="AS36" s="2"/>
      <c r="AT36" s="2"/>
      <c r="AU36" s="2"/>
    </row>
    <row r="37" spans="2:47" s="217" customFormat="1" ht="71.25" customHeight="1" thickBot="1" x14ac:dyDescent="0.5">
      <c r="B37" s="712"/>
      <c r="C37" s="640"/>
      <c r="D37" s="412"/>
      <c r="E37" s="413"/>
      <c r="F37" s="19" t="s">
        <v>109</v>
      </c>
      <c r="G37" s="669" t="s">
        <v>141</v>
      </c>
      <c r="H37" s="670"/>
      <c r="I37" s="671"/>
      <c r="J37" s="671"/>
      <c r="K37" s="672"/>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4"/>
      <c r="AL37" s="285"/>
      <c r="AM37" s="2"/>
      <c r="AN37" s="2"/>
      <c r="AO37" s="2"/>
      <c r="AP37" s="2"/>
      <c r="AQ37" s="2"/>
      <c r="AR37" s="2"/>
      <c r="AS37" s="2"/>
      <c r="AT37" s="2"/>
      <c r="AU37" s="2"/>
    </row>
  </sheetData>
  <sheetProtection sheet="1" objects="1" scenarios="1"/>
  <mergeCells count="70">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K28:AK28"/>
    <mergeCell ref="I29:J29"/>
    <mergeCell ref="K29:AK29"/>
    <mergeCell ref="I31:J31"/>
    <mergeCell ref="K31:AK31"/>
    <mergeCell ref="I32:J32"/>
    <mergeCell ref="K32:AK32"/>
    <mergeCell ref="I33:J33"/>
    <mergeCell ref="K33:V33"/>
    <mergeCell ref="X33:Y33"/>
    <mergeCell ref="Z33:AJ33"/>
    <mergeCell ref="G37:H37"/>
    <mergeCell ref="I37:J37"/>
    <mergeCell ref="K37:AK37"/>
    <mergeCell ref="I34:J34"/>
    <mergeCell ref="K34:W34"/>
    <mergeCell ref="X34:Y34"/>
    <mergeCell ref="Z34:AJ34"/>
    <mergeCell ref="I35:J36"/>
    <mergeCell ref="K35:W35"/>
    <mergeCell ref="Y35:AK35"/>
    <mergeCell ref="K36:AK36"/>
  </mergeCells>
  <phoneticPr fontId="4"/>
  <conditionalFormatting sqref="T13:AJ13">
    <cfRule type="cellIs" dxfId="34" priority="17" operator="notEqual">
      <formula>""</formula>
    </cfRule>
    <cfRule type="expression" dxfId="33" priority="18">
      <formula>$K$12="■"</formula>
    </cfRule>
  </conditionalFormatting>
  <conditionalFormatting sqref="K18:AK22">
    <cfRule type="expression" dxfId="32" priority="12">
      <formula>$K$17="■"</formula>
    </cfRule>
  </conditionalFormatting>
  <conditionalFormatting sqref="K26:AK32 K34:W34 K35:AK36 K33 W33 Z33:Z34 AK33:AK34">
    <cfRule type="expression" dxfId="31" priority="13">
      <formula>OR($K$23="■",$K$24="■")</formula>
    </cfRule>
  </conditionalFormatting>
  <conditionalFormatting sqref="K17:AK32 K33:W34 Z33:AK34 K35:AK36">
    <cfRule type="expression" dxfId="30" priority="11">
      <formula>$K$16="■"</formula>
    </cfRule>
  </conditionalFormatting>
  <conditionalFormatting sqref="AE18">
    <cfRule type="cellIs" dxfId="29" priority="15" operator="notEqual">
      <formula>""</formula>
    </cfRule>
    <cfRule type="expression" dxfId="28" priority="16">
      <formula>$O$18="■"</formula>
    </cfRule>
  </conditionalFormatting>
  <conditionalFormatting sqref="K17:AK17 K22:AK22">
    <cfRule type="expression" dxfId="27" priority="10">
      <formula>$K$18="■"</formula>
    </cfRule>
  </conditionalFormatting>
  <conditionalFormatting sqref="K17:AK21">
    <cfRule type="expression" dxfId="26" priority="9">
      <formula>$K$22="■"</formula>
    </cfRule>
  </conditionalFormatting>
  <conditionalFormatting sqref="O19:S21 T19:AK20">
    <cfRule type="expression" dxfId="25" priority="14">
      <formula>AND($K$11="■",$K$18="■")</formula>
    </cfRule>
  </conditionalFormatting>
  <conditionalFormatting sqref="O19:AK21">
    <cfRule type="expression" dxfId="24" priority="8">
      <formula>$O$18="■"</formula>
    </cfRule>
  </conditionalFormatting>
  <conditionalFormatting sqref="O18:AK18">
    <cfRule type="expression" dxfId="23" priority="7">
      <formula>$O$19="■"</formula>
    </cfRule>
  </conditionalFormatting>
  <conditionalFormatting sqref="L18:N18">
    <cfRule type="expression" dxfId="22" priority="4">
      <formula>$K$72="■"</formula>
    </cfRule>
  </conditionalFormatting>
  <conditionalFormatting sqref="L18:N18">
    <cfRule type="expression" dxfId="21" priority="5">
      <formula>$K$79="■"</formula>
    </cfRule>
  </conditionalFormatting>
  <conditionalFormatting sqref="L18:N18">
    <cfRule type="expression" dxfId="20" priority="6">
      <formula>OR($K$13="■",$O$13="■")</formula>
    </cfRule>
  </conditionalFormatting>
  <conditionalFormatting sqref="L22:N22">
    <cfRule type="expression" dxfId="19" priority="2">
      <formula>$K$72="■"</formula>
    </cfRule>
  </conditionalFormatting>
  <conditionalFormatting sqref="L22:N22">
    <cfRule type="expression" dxfId="18" priority="3">
      <formula>OR($K$13="■",$O$13="■")</formula>
    </cfRule>
  </conditionalFormatting>
  <conditionalFormatting sqref="L22:N22">
    <cfRule type="expression" dxfId="17" priority="1">
      <formula>$K$75="■"</formula>
    </cfRule>
  </conditionalFormatting>
  <dataValidations count="18">
    <dataValidation type="list" showInputMessage="1" showErrorMessage="1" sqref="O19" xr:uid="{5F3004F2-6169-4C55-A1C2-B654FB5FB82C}">
      <formula1>$AN$20:$AO$20</formula1>
    </dataValidation>
    <dataValidation imeMode="halfKatakana" allowBlank="1" showInputMessage="1" showErrorMessage="1" sqref="K29:AK29 K31:AK31" xr:uid="{A757E2DA-CCDF-4624-B686-1E3799039DF6}"/>
    <dataValidation type="list" showInputMessage="1" showErrorMessage="1" sqref="U24:U25 K24" xr:uid="{FE2C66FC-D271-4ECB-A36D-451C20BE34D2}">
      <formula1>$AN$24:$AO$24</formula1>
    </dataValidation>
    <dataValidation type="list" showInputMessage="1" showErrorMessage="1" sqref="K23 P25" xr:uid="{C0A3FBDD-B670-4C7D-84BB-CEC509B43E36}">
      <formula1>$AN$23:$AO$23</formula1>
    </dataValidation>
    <dataValidation type="list" showInputMessage="1" showErrorMessage="1" sqref="K25" xr:uid="{00AEA405-D4F2-4684-BA05-A3F801916B72}">
      <formula1>$AN$25:$AO$25</formula1>
    </dataValidation>
    <dataValidation type="list" showInputMessage="1" sqref="K12" xr:uid="{70EFB7E2-5F10-4CDA-A0EF-15744FFC114D}">
      <formula1>$AN$12:$AO$12</formula1>
    </dataValidation>
    <dataValidation type="list" showInputMessage="1" showErrorMessage="1" sqref="K22" xr:uid="{334AD122-C0AC-4376-B767-B37911FD4520}">
      <formula1>$AN$22:$AO$22</formula1>
    </dataValidation>
    <dataValidation type="list" showInputMessage="1" showErrorMessage="1" sqref="K17" xr:uid="{1BD0E435-AD8D-40CF-A434-5BFF258920C8}">
      <formula1>$AN$17:$AO$17</formula1>
    </dataValidation>
    <dataValidation type="list" showInputMessage="1" showErrorMessage="1" sqref="O18" xr:uid="{5A891A50-B27B-422D-9B07-B8273BAA7D41}">
      <formula1>$AN$19:$AO$19</formula1>
    </dataValidation>
    <dataValidation type="list" showInputMessage="1" showErrorMessage="1" sqref="K18" xr:uid="{A1132989-473B-45D9-9FBD-AED2C08CBF39}">
      <formula1>$AN$18:$AO$18</formula1>
    </dataValidation>
    <dataValidation type="list" showInputMessage="1" sqref="K13" xr:uid="{09BD8E8A-9D5E-44C1-B777-5A265A762255}">
      <formula1>$AN$78:$AO$78</formula1>
    </dataValidation>
    <dataValidation imeMode="off" allowBlank="1" showInputMessage="1" showErrorMessage="1" sqref="X35:Y35 K34:W34 K35:K36 Z34 AK34" xr:uid="{87E4BE15-A1F9-4123-A9F6-018A9879518C}"/>
    <dataValidation showInputMessage="1" showErrorMessage="1" sqref="AT20:AT22 AN16 AT12:AT13 AT15:AT16 AT26:AT37" xr:uid="{72E72F6E-AEB8-411B-BDE6-32443414ABCB}"/>
    <dataValidation type="list" showInputMessage="1" sqref="K11" xr:uid="{7DB1B26C-7DBD-4BF1-ABF8-D870B1571E5C}">
      <formula1>$AN$11:$AO$11</formula1>
    </dataValidation>
    <dataValidation type="list" showInputMessage="1" sqref="K14" xr:uid="{BBEAF1BC-1069-436D-A18A-020139ACB6AA}">
      <formula1>$AN$14:$AO$14</formula1>
    </dataValidation>
    <dataValidation type="list" allowBlank="1" showInputMessage="1" showErrorMessage="1" sqref="AB23:AB25" xr:uid="{53951DDE-B161-4E18-9426-B6EA6AE8307C}">
      <formula1>#REF!</formula1>
    </dataValidation>
    <dataValidation type="list" allowBlank="1" showInputMessage="1" showErrorMessage="1" sqref="K15" xr:uid="{6A8E421B-0AE0-4157-880C-2C598C180BB6}">
      <formula1>$AN$15:$AO$15</formula1>
    </dataValidation>
    <dataValidation type="list" allowBlank="1" showInputMessage="1" showErrorMessage="1" sqref="K16" xr:uid="{008382D4-86CD-4E86-BB45-8B0689B69D58}">
      <formula1>$AN$16:$AO$16</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3B09-9A93-44B4-A6E4-D883F01CE717}">
  <sheetPr>
    <tabColor rgb="FFFFFF00"/>
    <pageSetUpPr fitToPage="1"/>
  </sheetPr>
  <dimension ref="B1:S40"/>
  <sheetViews>
    <sheetView showGridLines="0" zoomScale="70" zoomScaleNormal="70" zoomScaleSheetLayoutView="55" workbookViewId="0">
      <selection activeCell="E30" sqref="E30:G30"/>
    </sheetView>
  </sheetViews>
  <sheetFormatPr defaultColWidth="8.09765625" defaultRowHeight="17.399999999999999" x14ac:dyDescent="0.45"/>
  <cols>
    <col min="1" max="1" width="6.09765625" style="92" customWidth="1"/>
    <col min="2" max="2" width="8.09765625" style="92" customWidth="1"/>
    <col min="3" max="3" width="7.3984375" style="92" customWidth="1"/>
    <col min="4" max="4" width="9.3984375" style="92" customWidth="1"/>
    <col min="5" max="5" width="8.09765625" style="92" customWidth="1"/>
    <col min="6" max="6" width="8" style="92" customWidth="1"/>
    <col min="7" max="16" width="8.09765625" style="92" customWidth="1"/>
    <col min="17" max="19" width="7.5" style="92" customWidth="1"/>
    <col min="20" max="16384" width="8.09765625" style="92"/>
  </cols>
  <sheetData>
    <row r="1" spans="2:19" ht="37.799999999999997" x14ac:dyDescent="0.45">
      <c r="B1" s="1299" t="s">
        <v>464</v>
      </c>
      <c r="C1" s="1299"/>
      <c r="D1" s="1299"/>
      <c r="E1" s="1299"/>
      <c r="F1" s="1299"/>
      <c r="G1" s="1299"/>
      <c r="H1" s="1299"/>
      <c r="I1" s="1299"/>
      <c r="J1" s="1299"/>
      <c r="K1" s="1299"/>
      <c r="L1" s="1299"/>
      <c r="M1" s="1299"/>
      <c r="N1" s="1299"/>
      <c r="O1" s="1299"/>
      <c r="P1" s="1299"/>
      <c r="Q1" s="1299"/>
      <c r="R1" s="1299"/>
      <c r="S1" s="1299"/>
    </row>
    <row r="2" spans="2:19" s="93" customFormat="1" x14ac:dyDescent="0.45">
      <c r="P2" s="94"/>
      <c r="Q2" s="94"/>
      <c r="S2" s="95" t="s">
        <v>465</v>
      </c>
    </row>
    <row r="3" spans="2:19" s="93" customFormat="1" x14ac:dyDescent="0.45">
      <c r="L3" s="1300" t="s">
        <v>415</v>
      </c>
      <c r="M3" s="1300"/>
      <c r="N3" s="1300"/>
      <c r="O3" s="1302" t="s">
        <v>305</v>
      </c>
      <c r="P3" s="1303"/>
      <c r="Q3" s="1303"/>
      <c r="R3" s="1303"/>
      <c r="S3" s="1303"/>
    </row>
    <row r="4" spans="2:19" s="93" customFormat="1" ht="9" customHeight="1" x14ac:dyDescent="0.45">
      <c r="B4" s="96"/>
      <c r="C4" s="96"/>
      <c r="D4" s="96"/>
      <c r="E4" s="96"/>
      <c r="F4" s="96"/>
      <c r="G4" s="96"/>
      <c r="H4" s="96"/>
      <c r="I4" s="96"/>
      <c r="J4" s="96"/>
      <c r="K4" s="96"/>
      <c r="L4" s="1300"/>
      <c r="M4" s="1300"/>
      <c r="N4" s="1300"/>
      <c r="O4" s="1303"/>
      <c r="P4" s="1303"/>
      <c r="Q4" s="1303"/>
      <c r="R4" s="1303"/>
      <c r="S4" s="1303"/>
    </row>
    <row r="5" spans="2:19" s="93" customFormat="1" ht="29.4" thickBot="1" x14ac:dyDescent="0.5">
      <c r="B5" s="1237" t="s">
        <v>306</v>
      </c>
      <c r="C5" s="1237"/>
      <c r="D5" s="1237"/>
      <c r="E5" s="1237"/>
      <c r="F5" s="1237"/>
      <c r="L5" s="1301"/>
      <c r="M5" s="1301"/>
      <c r="N5" s="1301"/>
      <c r="O5" s="1304"/>
      <c r="P5" s="1304"/>
      <c r="Q5" s="1304"/>
      <c r="R5" s="1304"/>
      <c r="S5" s="1304"/>
    </row>
    <row r="6" spans="2:19" s="93" customFormat="1" ht="39.9" customHeight="1" thickTop="1" x14ac:dyDescent="0.45">
      <c r="B6" s="1305" t="s">
        <v>307</v>
      </c>
      <c r="C6" s="1306"/>
      <c r="D6" s="1307"/>
      <c r="E6" s="1308">
        <f>【必須】基本情報!F9</f>
        <v>0</v>
      </c>
      <c r="F6" s="1309"/>
      <c r="G6" s="1309"/>
      <c r="H6" s="1309"/>
      <c r="I6" s="1309"/>
      <c r="J6" s="1309"/>
      <c r="K6" s="1310"/>
      <c r="L6" s="1311" t="s">
        <v>308</v>
      </c>
      <c r="M6" s="1312"/>
      <c r="N6" s="1313"/>
      <c r="O6" s="1309"/>
      <c r="P6" s="1309"/>
      <c r="Q6" s="1309"/>
      <c r="R6" s="1309"/>
      <c r="S6" s="1314"/>
    </row>
    <row r="7" spans="2:19" s="93" customFormat="1" ht="39.9" customHeight="1" x14ac:dyDescent="0.45">
      <c r="B7" s="1228" t="s">
        <v>309</v>
      </c>
      <c r="C7" s="1287"/>
      <c r="D7" s="1288"/>
      <c r="E7" s="1231" t="s">
        <v>310</v>
      </c>
      <c r="F7" s="1232"/>
      <c r="G7" s="1232"/>
      <c r="H7" s="1232"/>
      <c r="I7" s="1232"/>
      <c r="J7" s="1232"/>
      <c r="K7" s="1232"/>
      <c r="L7" s="1232"/>
      <c r="M7" s="1232"/>
      <c r="N7" s="1232"/>
      <c r="O7" s="1232"/>
      <c r="P7" s="1232"/>
      <c r="Q7" s="1232"/>
      <c r="R7" s="1232"/>
      <c r="S7" s="1233"/>
    </row>
    <row r="8" spans="2:19" s="93" customFormat="1" ht="39.9" customHeight="1" x14ac:dyDescent="0.45">
      <c r="B8" s="1228" t="s">
        <v>311</v>
      </c>
      <c r="C8" s="1287"/>
      <c r="D8" s="1288"/>
      <c r="E8" s="1231" t="s">
        <v>393</v>
      </c>
      <c r="F8" s="1232"/>
      <c r="G8" s="1232"/>
      <c r="H8" s="1232"/>
      <c r="I8" s="1232"/>
      <c r="J8" s="1232"/>
      <c r="K8" s="1232"/>
      <c r="L8" s="1232"/>
      <c r="M8" s="1232"/>
      <c r="N8" s="1232"/>
      <c r="O8" s="1232"/>
      <c r="P8" s="1232"/>
      <c r="Q8" s="1232"/>
      <c r="R8" s="1232"/>
      <c r="S8" s="1233"/>
    </row>
    <row r="9" spans="2:19" s="93" customFormat="1" ht="39.9" customHeight="1" x14ac:dyDescent="0.45">
      <c r="B9" s="1228" t="s">
        <v>312</v>
      </c>
      <c r="C9" s="1287"/>
      <c r="D9" s="1288"/>
      <c r="E9" s="1282" t="s">
        <v>313</v>
      </c>
      <c r="F9" s="1283"/>
      <c r="G9" s="1283"/>
      <c r="H9" s="1283"/>
      <c r="I9" s="1283"/>
      <c r="J9" s="1283"/>
      <c r="K9" s="1284"/>
      <c r="L9" s="1298" t="s">
        <v>314</v>
      </c>
      <c r="M9" s="1285"/>
      <c r="N9" s="1285"/>
      <c r="O9" s="1285"/>
      <c r="P9" s="1285"/>
      <c r="Q9" s="1285"/>
      <c r="R9" s="1285"/>
      <c r="S9" s="1286"/>
    </row>
    <row r="10" spans="2:19" s="93" customFormat="1" ht="39.9" customHeight="1" x14ac:dyDescent="0.45">
      <c r="B10" s="1279" t="s">
        <v>315</v>
      </c>
      <c r="C10" s="1280"/>
      <c r="D10" s="1281"/>
      <c r="E10" s="1282" t="s">
        <v>428</v>
      </c>
      <c r="F10" s="1283"/>
      <c r="G10" s="1283"/>
      <c r="H10" s="1283"/>
      <c r="I10" s="1283"/>
      <c r="J10" s="1283"/>
      <c r="K10" s="1284"/>
      <c r="L10" s="1282" t="s">
        <v>471</v>
      </c>
      <c r="M10" s="1285"/>
      <c r="N10" s="1285"/>
      <c r="O10" s="1285"/>
      <c r="P10" s="1285"/>
      <c r="Q10" s="1285"/>
      <c r="R10" s="1285"/>
      <c r="S10" s="1286"/>
    </row>
    <row r="11" spans="2:19" s="93" customFormat="1" ht="39.9" customHeight="1" x14ac:dyDescent="0.45">
      <c r="B11" s="1228" t="s">
        <v>316</v>
      </c>
      <c r="C11" s="1287"/>
      <c r="D11" s="1288"/>
      <c r="E11" s="1292" t="s">
        <v>427</v>
      </c>
      <c r="F11" s="1293"/>
      <c r="G11" s="1293"/>
      <c r="H11" s="1293"/>
      <c r="I11" s="1293"/>
      <c r="J11" s="1293"/>
      <c r="K11" s="1293"/>
      <c r="L11" s="1293"/>
      <c r="M11" s="1293"/>
      <c r="N11" s="1293"/>
      <c r="O11" s="1293"/>
      <c r="P11" s="1293"/>
      <c r="Q11" s="1293"/>
      <c r="R11" s="1293"/>
      <c r="S11" s="1294"/>
    </row>
    <row r="12" spans="2:19" s="93" customFormat="1" ht="39.9" customHeight="1" thickBot="1" x14ac:dyDescent="0.5">
      <c r="B12" s="1289"/>
      <c r="C12" s="1290"/>
      <c r="D12" s="1291"/>
      <c r="E12" s="1295" t="s">
        <v>431</v>
      </c>
      <c r="F12" s="1296"/>
      <c r="G12" s="1296"/>
      <c r="H12" s="1296"/>
      <c r="I12" s="1296"/>
      <c r="J12" s="1296"/>
      <c r="K12" s="1296"/>
      <c r="L12" s="1296"/>
      <c r="M12" s="1296"/>
      <c r="N12" s="1296"/>
      <c r="O12" s="1296"/>
      <c r="P12" s="1296"/>
      <c r="Q12" s="1296"/>
      <c r="R12" s="1296"/>
      <c r="S12" s="1297"/>
    </row>
    <row r="13" spans="2:19" s="93" customFormat="1" ht="32.25" customHeight="1" thickTop="1" x14ac:dyDescent="0.45">
      <c r="B13" s="97"/>
      <c r="L13" s="1234"/>
      <c r="M13" s="1235"/>
      <c r="N13" s="1235"/>
    </row>
    <row r="14" spans="2:19" s="93" customFormat="1" ht="29.4" thickBot="1" x14ac:dyDescent="0.5">
      <c r="B14" s="1236" t="s">
        <v>317</v>
      </c>
      <c r="C14" s="1236"/>
      <c r="D14" s="1236"/>
      <c r="E14" s="1237"/>
      <c r="F14" s="1237"/>
    </row>
    <row r="15" spans="2:19" s="93" customFormat="1" ht="51" customHeight="1" thickTop="1" x14ac:dyDescent="0.45">
      <c r="B15" s="1238" t="s">
        <v>318</v>
      </c>
      <c r="C15" s="1239"/>
      <c r="D15" s="1239"/>
      <c r="E15" s="1242" t="str">
        <f>IF(【必須】サービス個別!F9=【必須】サービス個別!AO9,"■","□")&amp;" 新規"</f>
        <v>□ 新規</v>
      </c>
      <c r="F15" s="1243"/>
      <c r="G15" s="1244"/>
      <c r="H15" s="1245" t="s">
        <v>319</v>
      </c>
      <c r="I15" s="1246"/>
      <c r="J15" s="1246"/>
      <c r="K15" s="1246"/>
      <c r="L15" s="1246"/>
      <c r="M15" s="1246"/>
      <c r="N15" s="1246"/>
      <c r="O15" s="1246"/>
      <c r="P15" s="1246"/>
      <c r="Q15" s="1246"/>
      <c r="R15" s="1246"/>
      <c r="S15" s="1247"/>
    </row>
    <row r="16" spans="2:19" s="93" customFormat="1" ht="27.9" customHeight="1" x14ac:dyDescent="0.45">
      <c r="B16" s="1240"/>
      <c r="C16" s="1241"/>
      <c r="D16" s="1241"/>
      <c r="E16" s="1248" t="str">
        <f>IF(【必須】サービス個別!F10=【必須】サービス個別!AO10,"■","□")&amp;" 追加"</f>
        <v>□ 追加</v>
      </c>
      <c r="F16" s="1249"/>
      <c r="G16" s="1250"/>
      <c r="H16" s="1251" t="s">
        <v>320</v>
      </c>
      <c r="I16" s="1251"/>
      <c r="J16" s="1251"/>
      <c r="K16" s="1251"/>
      <c r="L16" s="1251"/>
      <c r="M16" s="1251"/>
      <c r="N16" s="1251"/>
      <c r="O16" s="1251"/>
      <c r="P16" s="1251"/>
      <c r="Q16" s="1251"/>
      <c r="R16" s="1251"/>
      <c r="S16" s="1252"/>
    </row>
    <row r="17" spans="2:19" s="93" customFormat="1" ht="39.75" customHeight="1" x14ac:dyDescent="0.45">
      <c r="B17" s="1240"/>
      <c r="C17" s="1241"/>
      <c r="D17" s="1241"/>
      <c r="E17" s="98"/>
      <c r="F17" s="1253" t="s">
        <v>321</v>
      </c>
      <c r="G17" s="1254"/>
      <c r="H17" s="1255">
        <v>118030028</v>
      </c>
      <c r="I17" s="1256"/>
      <c r="J17" s="1256"/>
      <c r="K17" s="1256"/>
      <c r="L17" s="1256"/>
      <c r="M17" s="1256"/>
      <c r="N17" s="1256"/>
      <c r="O17" s="1256"/>
      <c r="P17" s="1257"/>
      <c r="Q17" s="1258"/>
      <c r="R17" s="1259"/>
      <c r="S17" s="1260"/>
    </row>
    <row r="18" spans="2:19" s="93" customFormat="1" ht="21" customHeight="1" x14ac:dyDescent="0.45">
      <c r="B18" s="1240"/>
      <c r="C18" s="1241"/>
      <c r="D18" s="1241"/>
      <c r="E18" s="1261" t="str">
        <f>IF(OR(【必須】サービス個別!F12=【必須】サービス個別!AO12,【必須】サービス個別!F15=【必須】サービス個別!AO15),"■","□")&amp;" 変更"</f>
        <v>□ 変更</v>
      </c>
      <c r="F18" s="1262"/>
      <c r="G18" s="1263"/>
      <c r="H18" s="1270" t="str">
        <f>IF([1]【必須】サービス個別!F12=[1]【必須】サービス個別!AO12,"■","□")&amp;"変更：既加入の契約内容を変更する（要添付「タイプ変更申込書」）"</f>
        <v>□変更：既加入の契約内容を変更する（要添付「タイプ変更申込書」）</v>
      </c>
      <c r="I18" s="1271"/>
      <c r="J18" s="1271"/>
      <c r="K18" s="1271"/>
      <c r="L18" s="1271"/>
      <c r="M18" s="1271"/>
      <c r="N18" s="1271"/>
      <c r="O18" s="1271"/>
      <c r="P18" s="1271"/>
      <c r="Q18" s="1271"/>
      <c r="R18" s="1271"/>
      <c r="S18" s="1272"/>
    </row>
    <row r="19" spans="2:19" s="93" customFormat="1" ht="21" customHeight="1" x14ac:dyDescent="0.45">
      <c r="B19" s="348"/>
      <c r="C19" s="349"/>
      <c r="D19" s="349"/>
      <c r="E19" s="1264"/>
      <c r="F19" s="1265"/>
      <c r="G19" s="1266"/>
      <c r="H19" s="1273" t="s">
        <v>466</v>
      </c>
      <c r="I19" s="1274"/>
      <c r="J19" s="1274"/>
      <c r="K19" s="1274"/>
      <c r="L19" s="1274"/>
      <c r="M19" s="1274"/>
      <c r="N19" s="1274"/>
      <c r="O19" s="1274"/>
      <c r="P19" s="1274"/>
      <c r="Q19" s="1274"/>
      <c r="R19" s="1274"/>
      <c r="S19" s="1275"/>
    </row>
    <row r="20" spans="2:19" s="93" customFormat="1" ht="21" customHeight="1" x14ac:dyDescent="0.45">
      <c r="B20" s="348"/>
      <c r="C20" s="349"/>
      <c r="D20" s="349"/>
      <c r="E20" s="1267"/>
      <c r="F20" s="1268"/>
      <c r="G20" s="1269"/>
      <c r="H20" s="1276" t="str">
        <f>IF([1]【必須】サービス個別!F14=[1]【必須】サービス個別!AO14,"■","□")&amp;"USB再発行：USBを再発行する（要添付「再発行申込書」）"</f>
        <v>□USB再発行：USBを再発行する（要添付「再発行申込書」）</v>
      </c>
      <c r="I20" s="1277"/>
      <c r="J20" s="1277"/>
      <c r="K20" s="1277"/>
      <c r="L20" s="1277"/>
      <c r="M20" s="1277"/>
      <c r="N20" s="1277"/>
      <c r="O20" s="1277"/>
      <c r="P20" s="1277"/>
      <c r="Q20" s="1277"/>
      <c r="R20" s="1277"/>
      <c r="S20" s="1278"/>
    </row>
    <row r="21" spans="2:19" s="93" customFormat="1" ht="45" customHeight="1" x14ac:dyDescent="0.45">
      <c r="B21" s="1183" t="s">
        <v>322</v>
      </c>
      <c r="C21" s="1199"/>
      <c r="D21" s="1200"/>
      <c r="E21" s="1201">
        <f>【必須】サービス個別!K32</f>
        <v>0</v>
      </c>
      <c r="F21" s="1202"/>
      <c r="G21" s="1202"/>
      <c r="H21" s="1202"/>
      <c r="I21" s="1202"/>
      <c r="J21" s="1203"/>
      <c r="K21" s="1204"/>
      <c r="L21" s="1205"/>
      <c r="M21" s="1205"/>
      <c r="N21" s="1205"/>
      <c r="O21" s="1205"/>
      <c r="P21" s="1205"/>
      <c r="Q21" s="1205"/>
      <c r="R21" s="1205"/>
      <c r="S21" s="1206"/>
    </row>
    <row r="22" spans="2:19" s="93" customFormat="1" ht="45" customHeight="1" x14ac:dyDescent="0.45">
      <c r="B22" s="1183" t="s">
        <v>323</v>
      </c>
      <c r="C22" s="1199"/>
      <c r="D22" s="1200"/>
      <c r="E22" s="1223">
        <f>【必須】基本情報!F15</f>
        <v>0</v>
      </c>
      <c r="F22" s="1224"/>
      <c r="G22" s="1224"/>
      <c r="H22" s="1224"/>
      <c r="I22" s="1224"/>
      <c r="J22" s="1224"/>
      <c r="K22" s="1224"/>
      <c r="L22" s="1224"/>
      <c r="M22" s="1224"/>
      <c r="N22" s="1225"/>
      <c r="O22" s="1204"/>
      <c r="P22" s="1226"/>
      <c r="Q22" s="1226"/>
      <c r="R22" s="1226"/>
      <c r="S22" s="1227"/>
    </row>
    <row r="23" spans="2:19" s="93" customFormat="1" ht="39.9" customHeight="1" x14ac:dyDescent="0.45">
      <c r="B23" s="1228" t="s">
        <v>423</v>
      </c>
      <c r="C23" s="1229"/>
      <c r="D23" s="1230"/>
      <c r="E23" s="1231">
        <f>【必須】基本情報!I24</f>
        <v>0</v>
      </c>
      <c r="F23" s="1232"/>
      <c r="G23" s="1232"/>
      <c r="H23" s="1232"/>
      <c r="I23" s="1232"/>
      <c r="J23" s="1232"/>
      <c r="K23" s="1232"/>
      <c r="L23" s="1232"/>
      <c r="M23" s="1232"/>
      <c r="N23" s="1232"/>
      <c r="O23" s="1232"/>
      <c r="P23" s="1232"/>
      <c r="Q23" s="1232"/>
      <c r="R23" s="1232"/>
      <c r="S23" s="1233"/>
    </row>
    <row r="24" spans="2:19" s="93" customFormat="1" ht="24.75" customHeight="1" x14ac:dyDescent="0.45">
      <c r="B24" s="1207" t="s">
        <v>467</v>
      </c>
      <c r="C24" s="1208"/>
      <c r="D24" s="1209"/>
      <c r="E24" s="1213" t="s">
        <v>468</v>
      </c>
      <c r="F24" s="1213"/>
      <c r="G24" s="1213"/>
      <c r="H24" s="1214"/>
      <c r="I24" s="1215"/>
      <c r="J24" s="1215"/>
      <c r="K24" s="1215"/>
      <c r="L24" s="1215"/>
      <c r="M24" s="1215"/>
      <c r="N24" s="1215"/>
      <c r="O24" s="1215"/>
      <c r="P24" s="1215"/>
      <c r="Q24" s="1215"/>
      <c r="R24" s="1215"/>
      <c r="S24" s="1216"/>
    </row>
    <row r="25" spans="2:19" s="93" customFormat="1" ht="26.25" customHeight="1" x14ac:dyDescent="0.45">
      <c r="B25" s="1210"/>
      <c r="C25" s="1211"/>
      <c r="D25" s="1212"/>
      <c r="E25" s="1213"/>
      <c r="F25" s="1213"/>
      <c r="G25" s="1213"/>
      <c r="H25" s="1217"/>
      <c r="I25" s="1218"/>
      <c r="J25" s="1218"/>
      <c r="K25" s="1218"/>
      <c r="L25" s="1218"/>
      <c r="M25" s="1218"/>
      <c r="N25" s="1218"/>
      <c r="O25" s="1218"/>
      <c r="P25" s="1218"/>
      <c r="Q25" s="1218"/>
      <c r="R25" s="1218"/>
      <c r="S25" s="1219"/>
    </row>
    <row r="26" spans="2:19" s="93" customFormat="1" ht="45" customHeight="1" x14ac:dyDescent="0.45">
      <c r="B26" s="1183" t="s">
        <v>424</v>
      </c>
      <c r="C26" s="1184"/>
      <c r="D26" s="1185"/>
      <c r="E26" s="1186">
        <f>【必須】サービス個別!N39+【必須】サービス個別!R39</f>
        <v>0</v>
      </c>
      <c r="F26" s="1187"/>
      <c r="G26" s="1188"/>
      <c r="H26" s="1217"/>
      <c r="I26" s="1218"/>
      <c r="J26" s="1218"/>
      <c r="K26" s="1218"/>
      <c r="L26" s="1218"/>
      <c r="M26" s="1218"/>
      <c r="N26" s="1218"/>
      <c r="O26" s="1218"/>
      <c r="P26" s="1218"/>
      <c r="Q26" s="1218"/>
      <c r="R26" s="1218"/>
      <c r="S26" s="1219"/>
    </row>
    <row r="27" spans="2:19" s="93" customFormat="1" ht="45" customHeight="1" x14ac:dyDescent="0.45">
      <c r="B27" s="1183" t="s">
        <v>425</v>
      </c>
      <c r="C27" s="1184"/>
      <c r="D27" s="1185"/>
      <c r="E27" s="1186">
        <f>【必須】サービス個別!N40+【必須】サービス個別!R40</f>
        <v>0</v>
      </c>
      <c r="F27" s="1187"/>
      <c r="G27" s="1188"/>
      <c r="H27" s="1217"/>
      <c r="I27" s="1218"/>
      <c r="J27" s="1218"/>
      <c r="K27" s="1218"/>
      <c r="L27" s="1218"/>
      <c r="M27" s="1218"/>
      <c r="N27" s="1218"/>
      <c r="O27" s="1218"/>
      <c r="P27" s="1218"/>
      <c r="Q27" s="1218"/>
      <c r="R27" s="1218"/>
      <c r="S27" s="1219"/>
    </row>
    <row r="28" spans="2:19" s="93" customFormat="1" ht="45" customHeight="1" x14ac:dyDescent="0.45">
      <c r="B28" s="1183" t="s">
        <v>469</v>
      </c>
      <c r="C28" s="1184"/>
      <c r="D28" s="1185"/>
      <c r="E28" s="1186">
        <f>【必須】サービス個別!N41+【必須】サービス個別!R41</f>
        <v>0</v>
      </c>
      <c r="F28" s="1187"/>
      <c r="G28" s="1188"/>
      <c r="H28" s="1217"/>
      <c r="I28" s="1218"/>
      <c r="J28" s="1218"/>
      <c r="K28" s="1218"/>
      <c r="L28" s="1218"/>
      <c r="M28" s="1218"/>
      <c r="N28" s="1218"/>
      <c r="O28" s="1218"/>
      <c r="P28" s="1218"/>
      <c r="Q28" s="1218"/>
      <c r="R28" s="1218"/>
      <c r="S28" s="1219"/>
    </row>
    <row r="29" spans="2:19" s="93" customFormat="1" ht="45" customHeight="1" x14ac:dyDescent="0.45">
      <c r="B29" s="1183" t="s">
        <v>470</v>
      </c>
      <c r="C29" s="1184"/>
      <c r="D29" s="1185"/>
      <c r="E29" s="1189">
        <f>【必須】サービス個別!N42+【必須】サービス個別!R42</f>
        <v>0</v>
      </c>
      <c r="F29" s="1187"/>
      <c r="G29" s="1188"/>
      <c r="H29" s="1217"/>
      <c r="I29" s="1218"/>
      <c r="J29" s="1218"/>
      <c r="K29" s="1218"/>
      <c r="L29" s="1218"/>
      <c r="M29" s="1218"/>
      <c r="N29" s="1218"/>
      <c r="O29" s="1218"/>
      <c r="P29" s="1218"/>
      <c r="Q29" s="1218"/>
      <c r="R29" s="1218"/>
      <c r="S29" s="1219"/>
    </row>
    <row r="30" spans="2:19" s="93" customFormat="1" ht="45" customHeight="1" thickBot="1" x14ac:dyDescent="0.5">
      <c r="B30" s="1190" t="s">
        <v>324</v>
      </c>
      <c r="C30" s="1191"/>
      <c r="D30" s="1192"/>
      <c r="E30" s="1193">
        <f>【必須】サービス個別!N43</f>
        <v>0</v>
      </c>
      <c r="F30" s="1194"/>
      <c r="G30" s="1195"/>
      <c r="H30" s="1220"/>
      <c r="I30" s="1221"/>
      <c r="J30" s="1221"/>
      <c r="K30" s="1221"/>
      <c r="L30" s="1221"/>
      <c r="M30" s="1221"/>
      <c r="N30" s="1221"/>
      <c r="O30" s="1221"/>
      <c r="P30" s="1221"/>
      <c r="Q30" s="1221"/>
      <c r="R30" s="1221"/>
      <c r="S30" s="1222"/>
    </row>
    <row r="31" spans="2:19" s="93" customFormat="1" ht="27" customHeight="1" thickTop="1" x14ac:dyDescent="0.5">
      <c r="B31" s="1196" t="s">
        <v>325</v>
      </c>
      <c r="C31" s="1196"/>
      <c r="D31" s="1196"/>
      <c r="E31" s="1196"/>
      <c r="F31" s="1196"/>
      <c r="G31" s="1196"/>
      <c r="H31" s="1196"/>
      <c r="I31" s="1196"/>
      <c r="J31" s="1196"/>
      <c r="K31" s="1196"/>
      <c r="L31" s="1196"/>
      <c r="M31" s="1196"/>
      <c r="N31" s="1196"/>
      <c r="O31" s="1196"/>
      <c r="P31" s="1196"/>
      <c r="Q31" s="1196"/>
      <c r="R31" s="1196"/>
      <c r="S31" s="1196"/>
    </row>
    <row r="32" spans="2:19" s="93" customFormat="1" ht="33.75" customHeight="1" x14ac:dyDescent="0.45"/>
    <row r="33" spans="2:19" s="93" customFormat="1" ht="54" customHeight="1" x14ac:dyDescent="0.45">
      <c r="B33" s="1197" t="s">
        <v>326</v>
      </c>
      <c r="C33" s="1197"/>
      <c r="D33" s="1197"/>
      <c r="E33" s="1197"/>
      <c r="F33" s="1197"/>
      <c r="G33" s="1197"/>
      <c r="H33" s="1197"/>
      <c r="I33" s="1197"/>
      <c r="J33" s="1197"/>
      <c r="K33" s="1197"/>
      <c r="L33" s="1197"/>
      <c r="M33" s="1197"/>
      <c r="N33" s="1197"/>
      <c r="O33" s="1197"/>
      <c r="P33" s="1197"/>
      <c r="Q33" s="1197"/>
      <c r="R33" s="1197"/>
      <c r="S33" s="1197"/>
    </row>
    <row r="34" spans="2:19" s="93" customFormat="1" ht="76.5" customHeight="1" x14ac:dyDescent="0.45">
      <c r="B34" s="1198" t="s">
        <v>327</v>
      </c>
      <c r="C34" s="1198"/>
      <c r="D34" s="1198"/>
      <c r="E34" s="1198"/>
      <c r="F34" s="1198"/>
      <c r="G34" s="1198"/>
      <c r="H34" s="1198"/>
      <c r="I34" s="1198"/>
      <c r="J34" s="1198"/>
      <c r="K34" s="1198"/>
      <c r="L34" s="1198"/>
      <c r="M34" s="1198"/>
      <c r="N34" s="1198"/>
      <c r="O34" s="1198"/>
      <c r="P34" s="1198"/>
      <c r="Q34" s="1198"/>
      <c r="R34" s="1198"/>
      <c r="S34" s="1198"/>
    </row>
    <row r="35" spans="2:19" ht="82.5" customHeight="1" x14ac:dyDescent="0.45">
      <c r="B35" s="1181" t="s">
        <v>328</v>
      </c>
      <c r="C35" s="1182"/>
      <c r="D35" s="1182"/>
      <c r="E35" s="1182"/>
      <c r="F35" s="1182"/>
      <c r="G35" s="1182"/>
      <c r="H35" s="1182"/>
      <c r="I35" s="1182"/>
      <c r="J35" s="1182"/>
      <c r="K35" s="1182"/>
      <c r="L35" s="1182"/>
      <c r="M35" s="1182"/>
      <c r="N35" s="1182"/>
      <c r="O35" s="1182"/>
      <c r="P35" s="1182"/>
      <c r="Q35" s="1182"/>
      <c r="R35" s="1182"/>
      <c r="S35" s="1182"/>
    </row>
    <row r="36" spans="2:19" ht="93.75" customHeight="1" x14ac:dyDescent="0.45">
      <c r="B36" s="1169" t="s">
        <v>329</v>
      </c>
      <c r="C36" s="1169"/>
      <c r="D36" s="1169"/>
      <c r="E36" s="1169"/>
      <c r="F36" s="1169"/>
      <c r="G36" s="1169"/>
      <c r="H36" s="1169"/>
      <c r="I36" s="1169"/>
      <c r="J36" s="1169"/>
      <c r="K36" s="1169"/>
      <c r="L36" s="1169"/>
      <c r="M36" s="1169"/>
      <c r="N36" s="1169"/>
      <c r="O36" s="1169"/>
      <c r="P36" s="1169"/>
      <c r="Q36" s="1169"/>
      <c r="R36" s="1169"/>
      <c r="S36" s="1169"/>
    </row>
    <row r="39" spans="2:19" ht="26.4" x14ac:dyDescent="0.45">
      <c r="B39" s="1170" t="s">
        <v>330</v>
      </c>
      <c r="C39" s="1171"/>
      <c r="D39" s="1171"/>
      <c r="E39" s="1171"/>
      <c r="F39" s="1171"/>
      <c r="G39" s="1171"/>
      <c r="H39" s="1171"/>
      <c r="I39" s="1172"/>
      <c r="J39" s="1173" t="s">
        <v>331</v>
      </c>
      <c r="K39" s="1174"/>
      <c r="L39" s="1174"/>
      <c r="M39" s="1174"/>
      <c r="N39" s="1174"/>
      <c r="O39" s="1174"/>
      <c r="P39" s="1174"/>
      <c r="Q39" s="1174"/>
      <c r="R39" s="1174"/>
      <c r="S39" s="1175"/>
    </row>
    <row r="40" spans="2:19" ht="30" customHeight="1" x14ac:dyDescent="0.45">
      <c r="B40" s="1176" t="s">
        <v>332</v>
      </c>
      <c r="C40" s="1177"/>
      <c r="D40" s="1177"/>
      <c r="E40" s="1177"/>
      <c r="F40" s="1177"/>
      <c r="G40" s="1177"/>
      <c r="H40" s="1177"/>
      <c r="I40" s="1178"/>
      <c r="J40" s="1176" t="s">
        <v>333</v>
      </c>
      <c r="K40" s="1177"/>
      <c r="L40" s="1177"/>
      <c r="M40" s="1177"/>
      <c r="N40" s="1179"/>
      <c r="O40" s="1179"/>
      <c r="P40" s="1179"/>
      <c r="Q40" s="1179"/>
      <c r="R40" s="1179"/>
      <c r="S40" s="1180"/>
    </row>
  </sheetData>
  <mergeCells count="65">
    <mergeCell ref="B1:S1"/>
    <mergeCell ref="L3:N5"/>
    <mergeCell ref="O3:S5"/>
    <mergeCell ref="B5:F5"/>
    <mergeCell ref="B6:D6"/>
    <mergeCell ref="E6:K6"/>
    <mergeCell ref="L6:N6"/>
    <mergeCell ref="O6:S6"/>
    <mergeCell ref="B7:D7"/>
    <mergeCell ref="E7:S7"/>
    <mergeCell ref="B8:D8"/>
    <mergeCell ref="E8:S8"/>
    <mergeCell ref="B9:D9"/>
    <mergeCell ref="E9:K9"/>
    <mergeCell ref="L9:S9"/>
    <mergeCell ref="B10:D10"/>
    <mergeCell ref="E10:K10"/>
    <mergeCell ref="L10:S10"/>
    <mergeCell ref="B11:D12"/>
    <mergeCell ref="E11:S11"/>
    <mergeCell ref="E12:S12"/>
    <mergeCell ref="L13:N13"/>
    <mergeCell ref="B14:F14"/>
    <mergeCell ref="B15:D18"/>
    <mergeCell ref="E15:G15"/>
    <mergeCell ref="H15:S15"/>
    <mergeCell ref="E16:G16"/>
    <mergeCell ref="H16:S16"/>
    <mergeCell ref="F17:G17"/>
    <mergeCell ref="H17:P17"/>
    <mergeCell ref="Q17:S17"/>
    <mergeCell ref="E18:G20"/>
    <mergeCell ref="H18:S18"/>
    <mergeCell ref="H19:S19"/>
    <mergeCell ref="H20:S20"/>
    <mergeCell ref="B21:D21"/>
    <mergeCell ref="E21:J21"/>
    <mergeCell ref="K21:S21"/>
    <mergeCell ref="B24:D25"/>
    <mergeCell ref="E24:G25"/>
    <mergeCell ref="H24:S30"/>
    <mergeCell ref="B26:D26"/>
    <mergeCell ref="E26:G26"/>
    <mergeCell ref="B22:D22"/>
    <mergeCell ref="E22:N22"/>
    <mergeCell ref="O22:S22"/>
    <mergeCell ref="B23:D23"/>
    <mergeCell ref="E23:S23"/>
    <mergeCell ref="B35:S35"/>
    <mergeCell ref="B27:D27"/>
    <mergeCell ref="E27:G27"/>
    <mergeCell ref="B28:D28"/>
    <mergeCell ref="E28:G28"/>
    <mergeCell ref="B29:D29"/>
    <mergeCell ref="E29:G29"/>
    <mergeCell ref="B30:D30"/>
    <mergeCell ref="E30:G30"/>
    <mergeCell ref="B31:S31"/>
    <mergeCell ref="B33:S33"/>
    <mergeCell ref="B34:S34"/>
    <mergeCell ref="B36:S36"/>
    <mergeCell ref="B39:I39"/>
    <mergeCell ref="J39:S39"/>
    <mergeCell ref="B40:I40"/>
    <mergeCell ref="J40:S40"/>
  </mergeCells>
  <phoneticPr fontId="4"/>
  <printOptions horizontalCentered="1"/>
  <pageMargins left="0.23622047244094491" right="0.23622047244094491" top="0.59055118110236227" bottom="0.59055118110236227"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radio4">
              <controlPr defaultSize="0" autoFill="0" autoLine="0" autoPict="0" macro="[0]!MC契約無しです">
                <anchor moveWithCells="1">
                  <from>
                    <xdr:col>13</xdr:col>
                    <xdr:colOff>228600</xdr:colOff>
                    <xdr:row>0</xdr:row>
                    <xdr:rowOff>0</xdr:rowOff>
                  </from>
                  <to>
                    <xdr:col>16</xdr:col>
                    <xdr:colOff>0</xdr:colOff>
                    <xdr:row>1</xdr:row>
                    <xdr:rowOff>0</xdr:rowOff>
                  </to>
                </anchor>
              </controlPr>
            </control>
          </mc:Choice>
        </mc:AlternateContent>
        <mc:AlternateContent xmlns:mc="http://schemas.openxmlformats.org/markup-compatibility/2006">
          <mc:Choice Requires="x14">
            <control shapeId="29698" r:id="rId5" name="radio3">
              <controlPr defaultSize="0" autoFill="0" autoLine="0" autoPict="0" macro="[0]!MC契約有りです">
                <anchor moveWithCells="1">
                  <from>
                    <xdr:col>10</xdr:col>
                    <xdr:colOff>68580</xdr:colOff>
                    <xdr:row>0</xdr:row>
                    <xdr:rowOff>0</xdr:rowOff>
                  </from>
                  <to>
                    <xdr:col>12</xdr:col>
                    <xdr:colOff>0</xdr:colOff>
                    <xdr:row>1</xdr:row>
                    <xdr:rowOff>68580</xdr:rowOff>
                  </to>
                </anchor>
              </controlPr>
            </control>
          </mc:Choice>
        </mc:AlternateContent>
        <mc:AlternateContent xmlns:mc="http://schemas.openxmlformats.org/markup-compatibility/2006">
          <mc:Choice Requires="x14">
            <control shapeId="29699" r:id="rId6" name="Group2">
              <controlPr defaultSize="0" autoFill="0" autoPict="0">
                <anchor moveWithCells="1">
                  <from>
                    <xdr:col>8</xdr:col>
                    <xdr:colOff>7620</xdr:colOff>
                    <xdr:row>0</xdr:row>
                    <xdr:rowOff>0</xdr:rowOff>
                  </from>
                  <to>
                    <xdr:col>16</xdr:col>
                    <xdr:colOff>533400</xdr:colOff>
                    <xdr:row>2</xdr:row>
                    <xdr:rowOff>7620</xdr:rowOff>
                  </to>
                </anchor>
              </controlPr>
            </control>
          </mc:Choice>
        </mc:AlternateContent>
        <mc:AlternateContent xmlns:mc="http://schemas.openxmlformats.org/markup-compatibility/2006">
          <mc:Choice Requires="x14">
            <control shapeId="29700" r:id="rId7" name="Group1">
              <controlPr defaultSize="0" autoFill="0" autoPict="0">
                <anchor moveWithCells="1">
                  <from>
                    <xdr:col>9</xdr:col>
                    <xdr:colOff>541020</xdr:colOff>
                    <xdr:row>0</xdr:row>
                    <xdr:rowOff>0</xdr:rowOff>
                  </from>
                  <to>
                    <xdr:col>15</xdr:col>
                    <xdr:colOff>449580</xdr:colOff>
                    <xdr:row>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pageSetUpPr fitToPage="1"/>
  </sheetPr>
  <dimension ref="B1:E39"/>
  <sheetViews>
    <sheetView showGridLines="0" zoomScale="130" zoomScaleNormal="130" workbookViewId="0">
      <selection activeCell="B21" sqref="B21"/>
    </sheetView>
  </sheetViews>
  <sheetFormatPr defaultColWidth="7.8984375" defaultRowHeight="15" x14ac:dyDescent="0.45"/>
  <cols>
    <col min="1" max="1" width="6.5" style="99" customWidth="1"/>
    <col min="2" max="2" width="19.19921875" style="99" customWidth="1"/>
    <col min="3" max="3" width="25.09765625" style="99" customWidth="1"/>
    <col min="4" max="4" width="14.59765625" style="99" customWidth="1"/>
    <col min="5" max="5" width="23.69921875" style="99" customWidth="1"/>
    <col min="6" max="16384" width="7.8984375" style="99"/>
  </cols>
  <sheetData>
    <row r="1" spans="2:5" ht="28.5" customHeight="1" x14ac:dyDescent="0.45">
      <c r="B1" s="1321" t="s">
        <v>334</v>
      </c>
      <c r="C1" s="1322"/>
      <c r="D1" s="1322"/>
      <c r="E1" s="1322"/>
    </row>
    <row r="2" spans="2:5" x14ac:dyDescent="0.45">
      <c r="B2" s="100"/>
      <c r="E2" s="1323" t="s">
        <v>335</v>
      </c>
    </row>
    <row r="3" spans="2:5" x14ac:dyDescent="0.45">
      <c r="E3" s="1324"/>
    </row>
    <row r="4" spans="2:5" ht="15.6" thickBot="1" x14ac:dyDescent="0.5">
      <c r="B4" s="101" t="s">
        <v>336</v>
      </c>
      <c r="E4" s="1325"/>
    </row>
    <row r="5" spans="2:5" ht="24" customHeight="1" thickTop="1" thickBot="1" x14ac:dyDescent="0.5">
      <c r="B5" s="1326"/>
      <c r="C5" s="1327"/>
      <c r="D5" s="102" t="s">
        <v>337</v>
      </c>
      <c r="E5" s="103">
        <f>【必須】基本情報!F9</f>
        <v>0</v>
      </c>
    </row>
    <row r="6" spans="2:5" ht="24" customHeight="1" thickTop="1" thickBot="1" x14ac:dyDescent="0.5">
      <c r="B6" s="104" t="s">
        <v>338</v>
      </c>
      <c r="C6" s="105">
        <f>【必須】基本情報!F15</f>
        <v>0</v>
      </c>
      <c r="D6" s="106" t="s">
        <v>339</v>
      </c>
      <c r="E6" s="107" t="s">
        <v>340</v>
      </c>
    </row>
    <row r="7" spans="2:5" ht="25.35" customHeight="1" thickBot="1" x14ac:dyDescent="0.5">
      <c r="B7" s="108" t="s">
        <v>341</v>
      </c>
      <c r="C7" s="109" t="str">
        <f>TEXT(【必須】サービス個別!K21,"yyyy年　m月末")</f>
        <v>1900年 1月末</v>
      </c>
      <c r="D7" s="1328" t="s">
        <v>342</v>
      </c>
      <c r="E7" s="1329"/>
    </row>
    <row r="8" spans="2:5" ht="15.6" hidden="1" thickTop="1" x14ac:dyDescent="0.45">
      <c r="B8" s="110"/>
      <c r="C8" s="110"/>
      <c r="D8" s="110"/>
      <c r="E8" s="110"/>
    </row>
    <row r="9" spans="2:5" ht="15.6" thickTop="1" x14ac:dyDescent="0.45">
      <c r="B9" s="111"/>
    </row>
    <row r="10" spans="2:5" ht="18" thickBot="1" x14ac:dyDescent="0.5">
      <c r="B10" s="112"/>
    </row>
    <row r="11" spans="2:5" ht="24" customHeight="1" thickTop="1" thickBot="1" x14ac:dyDescent="0.5">
      <c r="B11" s="113" t="s">
        <v>343</v>
      </c>
      <c r="C11" s="114" t="s">
        <v>447</v>
      </c>
      <c r="D11" s="115" t="s">
        <v>344</v>
      </c>
      <c r="E11" s="116" t="s">
        <v>429</v>
      </c>
    </row>
    <row r="12" spans="2:5" ht="15.6" thickTop="1" x14ac:dyDescent="0.45">
      <c r="B12" s="101"/>
    </row>
    <row r="13" spans="2:5" ht="18" thickBot="1" x14ac:dyDescent="0.5">
      <c r="B13" s="112" t="s">
        <v>345</v>
      </c>
    </row>
    <row r="14" spans="2:5" ht="20.100000000000001" customHeight="1" thickTop="1" thickBot="1" x14ac:dyDescent="0.5">
      <c r="B14" s="117" t="str">
        <f>IF(【必須】サービス個別!F16=【必須】サービス個別!AO16,"■","□")&amp;" 全てのアカウント"</f>
        <v>□ 全てのアカウント</v>
      </c>
      <c r="C14" s="1330" t="str">
        <f>IF(【必須】サービス個別!F16=【必須】サービス個別!AO16,"TS契約番号 「"&amp;C6&amp;"」 に紐づく全てのアカウント","")</f>
        <v/>
      </c>
      <c r="D14" s="1331"/>
      <c r="E14" s="1332"/>
    </row>
    <row r="15" spans="2:5" ht="18.600000000000001" customHeight="1" x14ac:dyDescent="0.45">
      <c r="B15" s="118" t="str">
        <f>IF(【必須】サービス個別!F11=【必須】サービス個別!AO11,"■","□")&amp;" 一部のアカウント"</f>
        <v>□ 一部のアカウント</v>
      </c>
      <c r="C15" s="119" t="str">
        <f>IF(【必須】サービス個別!Q78=【必須】サービス個別!AS78,【必須】サービス個別!AC78,"")</f>
        <v/>
      </c>
      <c r="D15" s="120"/>
      <c r="E15" s="121"/>
    </row>
    <row r="16" spans="2:5" ht="20.100000000000001" customHeight="1" x14ac:dyDescent="0.45">
      <c r="B16" s="1333" t="s">
        <v>346</v>
      </c>
      <c r="C16" s="122" t="str">
        <f>IF(【必須】サービス個別!Q79=【必須】サービス個別!AS79,【必須】サービス個別!AC79,"")</f>
        <v/>
      </c>
      <c r="D16" s="112"/>
      <c r="E16" s="123"/>
    </row>
    <row r="17" spans="2:5" ht="20.100000000000001" customHeight="1" x14ac:dyDescent="0.45">
      <c r="B17" s="1333"/>
      <c r="C17" s="122" t="str">
        <f>IF(【必須】サービス個別!Q80=【必須】サービス個別!AS80,【必須】サービス個別!AC80,"")</f>
        <v/>
      </c>
      <c r="D17" s="112"/>
      <c r="E17" s="123"/>
    </row>
    <row r="18" spans="2:5" ht="20.100000000000001" customHeight="1" x14ac:dyDescent="0.45">
      <c r="B18" s="1333"/>
      <c r="C18" s="122" t="str">
        <f>IF(【必須】サービス個別!Q81=【必須】サービス個別!AS81,【必須】サービス個別!AC81,"")</f>
        <v/>
      </c>
      <c r="D18" s="112"/>
      <c r="E18" s="123"/>
    </row>
    <row r="19" spans="2:5" ht="20.100000000000001" customHeight="1" thickBot="1" x14ac:dyDescent="0.5">
      <c r="B19" s="1334"/>
      <c r="C19" s="124" t="str">
        <f>IF(【必須】サービス個別!Q82=【必須】サービス個別!AS82,【必須】サービス個別!AC82,"")</f>
        <v/>
      </c>
      <c r="D19" s="125"/>
      <c r="E19" s="126"/>
    </row>
    <row r="20" spans="2:5" ht="15.6" thickTop="1" x14ac:dyDescent="0.45">
      <c r="B20" s="127"/>
    </row>
    <row r="21" spans="2:5" x14ac:dyDescent="0.45">
      <c r="B21" s="128" t="s">
        <v>347</v>
      </c>
    </row>
    <row r="22" spans="2:5" x14ac:dyDescent="0.45">
      <c r="B22" s="128" t="s">
        <v>348</v>
      </c>
    </row>
    <row r="23" spans="2:5" x14ac:dyDescent="0.45">
      <c r="B23" s="128" t="s">
        <v>349</v>
      </c>
    </row>
    <row r="24" spans="2:5" x14ac:dyDescent="0.45">
      <c r="B24" s="128" t="s">
        <v>350</v>
      </c>
    </row>
    <row r="25" spans="2:5" x14ac:dyDescent="0.45">
      <c r="B25" s="127"/>
    </row>
    <row r="26" spans="2:5" ht="18" thickBot="1" x14ac:dyDescent="0.5">
      <c r="B26" s="112" t="s">
        <v>351</v>
      </c>
    </row>
    <row r="27" spans="2:5" ht="24" customHeight="1" thickTop="1" thickBot="1" x14ac:dyDescent="0.5">
      <c r="B27" s="113" t="s">
        <v>352</v>
      </c>
      <c r="C27" s="1315" t="s">
        <v>353</v>
      </c>
      <c r="D27" s="1316"/>
      <c r="E27" s="1317"/>
    </row>
    <row r="28" spans="2:5" ht="15.6" thickTop="1" x14ac:dyDescent="0.45">
      <c r="B28" s="129"/>
    </row>
    <row r="29" spans="2:5" ht="19.2" customHeight="1" x14ac:dyDescent="0.45">
      <c r="B29" s="1318" t="s">
        <v>354</v>
      </c>
      <c r="C29" s="1319"/>
      <c r="D29" s="1319"/>
      <c r="E29" s="1319"/>
    </row>
    <row r="30" spans="2:5" x14ac:dyDescent="0.45">
      <c r="B30" s="1320" t="s">
        <v>355</v>
      </c>
      <c r="C30" s="1319"/>
      <c r="D30" s="1319"/>
      <c r="E30" s="1319"/>
    </row>
    <row r="31" spans="2:5" x14ac:dyDescent="0.45">
      <c r="B31" s="130"/>
    </row>
    <row r="32" spans="2:5" x14ac:dyDescent="0.45">
      <c r="B32" s="127"/>
    </row>
    <row r="33" spans="2:2" x14ac:dyDescent="0.45">
      <c r="B33" s="128"/>
    </row>
    <row r="34" spans="2:2" x14ac:dyDescent="0.45">
      <c r="B34" s="128"/>
    </row>
    <row r="35" spans="2:2" x14ac:dyDescent="0.45">
      <c r="B35" s="128"/>
    </row>
    <row r="36" spans="2:2" x14ac:dyDescent="0.45">
      <c r="B36" s="128"/>
    </row>
    <row r="37" spans="2:2" x14ac:dyDescent="0.45">
      <c r="B37" s="128"/>
    </row>
    <row r="38" spans="2:2" x14ac:dyDescent="0.45">
      <c r="B38" s="128"/>
    </row>
    <row r="39" spans="2:2" x14ac:dyDescent="0.45">
      <c r="B39" s="128"/>
    </row>
  </sheetData>
  <mergeCells count="9">
    <mergeCell ref="C27:E27"/>
    <mergeCell ref="B29:E29"/>
    <mergeCell ref="B30:E30"/>
    <mergeCell ref="B1:E1"/>
    <mergeCell ref="E2:E4"/>
    <mergeCell ref="B5:C5"/>
    <mergeCell ref="D7:E7"/>
    <mergeCell ref="C14:E14"/>
    <mergeCell ref="B16:B19"/>
  </mergeCells>
  <phoneticPr fontId="4"/>
  <pageMargins left="0.74803149606299213" right="0.74803149606299213" top="0.98425196850393704" bottom="0.98425196850393704" header="0.51181102362204722" footer="0.51181102362204722"/>
  <pageSetup paperSize="9" scale="8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7F3835B-8F3A-4083-AB8D-849561CCEDAD}">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2" id="{4AA57F77-9F6A-4894-9B6C-911EE5894D26}">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3" id="{E0E45F33-81D9-449F-9420-AA710680CC1E}">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4" id="{A42E2173-D7BE-4CEA-B87B-C6F7EA887655}">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5" id="{98A6828F-AB74-4A07-8936-879DD72A6BA3}">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m:sqref>E2:E4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pageSetUpPr fitToPage="1"/>
  </sheetPr>
  <dimension ref="A1:E46"/>
  <sheetViews>
    <sheetView showGridLines="0" zoomScale="145" zoomScaleNormal="145" workbookViewId="0">
      <selection activeCell="G9" sqref="G9"/>
    </sheetView>
  </sheetViews>
  <sheetFormatPr defaultRowHeight="18" x14ac:dyDescent="0.45"/>
  <cols>
    <col min="1" max="1" width="5.5" customWidth="1"/>
    <col min="2" max="2" width="17.69921875" bestFit="1" customWidth="1"/>
    <col min="3" max="5" width="22.8984375" customWidth="1"/>
  </cols>
  <sheetData>
    <row r="1" spans="1:5" ht="28.5" customHeight="1" x14ac:dyDescent="0.45">
      <c r="A1" s="1335" t="s">
        <v>356</v>
      </c>
      <c r="B1" s="1319"/>
      <c r="C1" s="1319"/>
      <c r="D1" s="1319"/>
      <c r="E1" s="1319"/>
    </row>
    <row r="2" spans="1:5" s="99" customFormat="1" ht="15" customHeight="1" x14ac:dyDescent="0.45">
      <c r="E2" s="1323" t="s">
        <v>335</v>
      </c>
    </row>
    <row r="3" spans="1:5" s="99" customFormat="1" ht="15" customHeight="1" x14ac:dyDescent="0.45">
      <c r="B3" s="101" t="s">
        <v>357</v>
      </c>
      <c r="E3" s="1324"/>
    </row>
    <row r="4" spans="1:5" s="99" customFormat="1" ht="15" customHeight="1" thickBot="1" x14ac:dyDescent="0.5">
      <c r="E4" s="1325"/>
    </row>
    <row r="5" spans="1:5" s="99" customFormat="1" ht="20.100000000000001" customHeight="1" thickTop="1" thickBot="1" x14ac:dyDescent="0.5">
      <c r="B5" s="1336"/>
      <c r="C5" s="1337"/>
      <c r="D5" s="131" t="s">
        <v>337</v>
      </c>
      <c r="E5" s="103">
        <f>【必須】基本情報!F9</f>
        <v>0</v>
      </c>
    </row>
    <row r="6" spans="1:5" s="99" customFormat="1" ht="20.100000000000001" customHeight="1" thickBot="1" x14ac:dyDescent="0.5">
      <c r="B6" s="132" t="s">
        <v>358</v>
      </c>
      <c r="C6" s="133" t="s">
        <v>359</v>
      </c>
      <c r="D6" s="1338" t="s">
        <v>360</v>
      </c>
      <c r="E6" s="1340" t="str">
        <f>NTT申込書!E7</f>
        <v>株式会社トヨタシステムズ</v>
      </c>
    </row>
    <row r="7" spans="1:5" s="99" customFormat="1" ht="20.100000000000001" customHeight="1" thickBot="1" x14ac:dyDescent="0.5">
      <c r="B7" s="132"/>
      <c r="C7" s="1342" t="s">
        <v>361</v>
      </c>
      <c r="D7" s="1339"/>
      <c r="E7" s="1341"/>
    </row>
    <row r="8" spans="1:5" s="99" customFormat="1" ht="20.100000000000001" customHeight="1" thickBot="1" x14ac:dyDescent="0.5">
      <c r="B8" s="134" t="s">
        <v>362</v>
      </c>
      <c r="C8" s="1343"/>
      <c r="D8" s="135" t="s">
        <v>363</v>
      </c>
      <c r="E8" s="136" t="str">
        <f>NTT申込書!E8</f>
        <v>インフラ事業本部　オフィスアプリケーションサービス部</v>
      </c>
    </row>
    <row r="9" spans="1:5" s="99" customFormat="1" ht="20.100000000000001" customHeight="1" thickBot="1" x14ac:dyDescent="0.5">
      <c r="B9" s="137" t="s">
        <v>344</v>
      </c>
      <c r="C9" s="133" t="s">
        <v>429</v>
      </c>
      <c r="D9" s="135" t="s">
        <v>364</v>
      </c>
      <c r="E9" s="136" t="s">
        <v>430</v>
      </c>
    </row>
    <row r="10" spans="1:5" s="99" customFormat="1" ht="20.100000000000001" customHeight="1" thickBot="1" x14ac:dyDescent="0.5">
      <c r="B10" s="138" t="s">
        <v>365</v>
      </c>
      <c r="C10" s="1344" t="s">
        <v>432</v>
      </c>
      <c r="D10" s="1345"/>
      <c r="E10" s="1346"/>
    </row>
    <row r="11" spans="1:5" s="99" customFormat="1" ht="6.9" customHeight="1" thickTop="1" x14ac:dyDescent="0.45">
      <c r="B11" s="139"/>
    </row>
    <row r="13" spans="1:5" s="99" customFormat="1" ht="15" x14ac:dyDescent="0.45">
      <c r="B13" s="140"/>
    </row>
    <row r="14" spans="1:5" s="99" customFormat="1" ht="21.6" customHeight="1" thickBot="1" x14ac:dyDescent="0.5">
      <c r="B14" s="141"/>
    </row>
    <row r="15" spans="1:5" s="99" customFormat="1" ht="20.100000000000001" customHeight="1" thickTop="1" thickBot="1" x14ac:dyDescent="0.5">
      <c r="B15" s="142" t="s">
        <v>366</v>
      </c>
      <c r="C15" s="1347">
        <v>118030028</v>
      </c>
      <c r="D15" s="1348"/>
      <c r="E15" s="1349"/>
    </row>
    <row r="16" spans="1:5" s="99" customFormat="1" ht="20.100000000000001" customHeight="1" x14ac:dyDescent="0.45">
      <c r="B16" s="143" t="s">
        <v>367</v>
      </c>
      <c r="C16" s="144" t="str">
        <f>IF(【必須】サービス個別!V78=【必須】サービス個別!AU78,【必須】サービス個別!AC78,"")</f>
        <v/>
      </c>
      <c r="D16" s="145"/>
      <c r="E16" s="146"/>
    </row>
    <row r="17" spans="1:5" s="99" customFormat="1" ht="20.100000000000001" customHeight="1" x14ac:dyDescent="0.45">
      <c r="B17" s="143" t="s">
        <v>368</v>
      </c>
      <c r="C17" s="147" t="str">
        <f>IF(【必須】サービス個別!V79=【必須】サービス個別!AU79,【必須】サービス個別!AC79,"")</f>
        <v/>
      </c>
      <c r="D17" s="148"/>
      <c r="E17" s="149"/>
    </row>
    <row r="18" spans="1:5" s="99" customFormat="1" ht="20.100000000000001" customHeight="1" x14ac:dyDescent="0.45">
      <c r="A18"/>
      <c r="B18" s="150"/>
      <c r="C18" s="147" t="str">
        <f>IF(【必須】サービス個別!V80=【必須】サービス個別!AU80,【必須】サービス個別!AC80,"")</f>
        <v/>
      </c>
      <c r="D18" s="148"/>
      <c r="E18" s="149"/>
    </row>
    <row r="19" spans="1:5" s="99" customFormat="1" ht="20.100000000000001" customHeight="1" x14ac:dyDescent="0.45">
      <c r="A19"/>
      <c r="B19" s="150"/>
      <c r="C19" s="147" t="str">
        <f>IF(【必須】サービス個別!V81=【必須】サービス個別!AU81,【必須】サービス個別!AC81,"")</f>
        <v/>
      </c>
      <c r="D19" s="148"/>
      <c r="E19" s="149"/>
    </row>
    <row r="20" spans="1:5" s="99" customFormat="1" ht="20.100000000000001" customHeight="1" thickBot="1" x14ac:dyDescent="0.5">
      <c r="A20"/>
      <c r="B20" s="151"/>
      <c r="C20" s="152" t="str">
        <f>IF(【必須】サービス個別!V82=【必須】サービス個別!AU82,【必須】サービス個別!AC82,"")</f>
        <v/>
      </c>
      <c r="D20" s="153"/>
      <c r="E20" s="154"/>
    </row>
    <row r="21" spans="1:5" s="99" customFormat="1" ht="15" customHeight="1" x14ac:dyDescent="0.45">
      <c r="A21"/>
      <c r="B21" s="1350" t="s">
        <v>369</v>
      </c>
      <c r="C21" s="1353" t="s">
        <v>370</v>
      </c>
      <c r="D21" s="1354"/>
      <c r="E21" s="1355"/>
    </row>
    <row r="22" spans="1:5" s="99" customFormat="1" ht="15" customHeight="1" x14ac:dyDescent="0.45">
      <c r="A22"/>
      <c r="B22" s="1351"/>
      <c r="C22" s="1356" t="s">
        <v>448</v>
      </c>
      <c r="D22" s="1357"/>
      <c r="E22" s="1358"/>
    </row>
    <row r="23" spans="1:5" s="99" customFormat="1" ht="15" customHeight="1" thickBot="1" x14ac:dyDescent="0.5">
      <c r="A23"/>
      <c r="B23" s="1352"/>
      <c r="C23" s="1356" t="s">
        <v>449</v>
      </c>
      <c r="D23" s="1357"/>
      <c r="E23" s="1358"/>
    </row>
    <row r="24" spans="1:5" s="99" customFormat="1" ht="20.100000000000001" customHeight="1" thickBot="1" x14ac:dyDescent="0.5">
      <c r="A24"/>
      <c r="B24" s="138" t="s">
        <v>371</v>
      </c>
      <c r="C24" s="1359" t="s">
        <v>372</v>
      </c>
      <c r="D24" s="1360"/>
      <c r="E24" s="1361"/>
    </row>
    <row r="25" spans="1:5" s="99" customFormat="1" ht="18.600000000000001" thickTop="1" x14ac:dyDescent="0.45">
      <c r="A25"/>
      <c r="B25" s="155"/>
    </row>
    <row r="26" spans="1:5" s="99" customFormat="1" x14ac:dyDescent="0.45">
      <c r="A26"/>
      <c r="B26" s="1318" t="s">
        <v>354</v>
      </c>
      <c r="C26" s="1319"/>
      <c r="D26" s="1319"/>
      <c r="E26" s="1319"/>
    </row>
    <row r="27" spans="1:5" s="99" customFormat="1" x14ac:dyDescent="0.45">
      <c r="A27"/>
      <c r="B27" s="1362" t="s">
        <v>373</v>
      </c>
      <c r="C27" s="1319"/>
      <c r="D27" s="1319"/>
      <c r="E27" s="1319"/>
    </row>
    <row r="28" spans="1:5" s="99" customFormat="1" x14ac:dyDescent="0.45">
      <c r="A28"/>
      <c r="B28" s="156"/>
    </row>
    <row r="29" spans="1:5" s="99" customFormat="1" x14ac:dyDescent="0.45">
      <c r="A29"/>
      <c r="B29" s="157"/>
    </row>
    <row r="30" spans="1:5" s="99" customFormat="1" x14ac:dyDescent="0.45">
      <c r="A30"/>
      <c r="B30" s="157"/>
    </row>
    <row r="31" spans="1:5" s="99" customFormat="1" x14ac:dyDescent="0.45">
      <c r="A31"/>
      <c r="B31" s="157"/>
    </row>
    <row r="32" spans="1:5" s="99" customFormat="1" x14ac:dyDescent="0.45">
      <c r="A32"/>
      <c r="B32" s="157"/>
    </row>
    <row r="33" spans="1:5" s="99" customFormat="1" x14ac:dyDescent="0.45">
      <c r="A33"/>
      <c r="B33" s="157"/>
    </row>
    <row r="34" spans="1:5" s="99" customFormat="1" x14ac:dyDescent="0.45">
      <c r="A34"/>
      <c r="B34" s="157"/>
    </row>
    <row r="35" spans="1:5" s="99" customFormat="1" x14ac:dyDescent="0.45">
      <c r="A35"/>
      <c r="B35" s="157"/>
    </row>
    <row r="36" spans="1:5" s="99" customFormat="1" x14ac:dyDescent="0.45">
      <c r="A36"/>
      <c r="B36" s="157"/>
    </row>
    <row r="37" spans="1:5" s="99" customFormat="1" x14ac:dyDescent="0.45">
      <c r="A37"/>
      <c r="B37" s="157"/>
    </row>
    <row r="38" spans="1:5" s="99" customFormat="1" x14ac:dyDescent="0.45">
      <c r="A38"/>
      <c r="B38" s="157"/>
    </row>
    <row r="39" spans="1:5" s="99" customFormat="1" ht="18.600000000000001" thickBot="1" x14ac:dyDescent="0.5">
      <c r="A39"/>
      <c r="B39" s="157"/>
    </row>
    <row r="40" spans="1:5" s="99" customFormat="1" ht="13.35" customHeight="1" thickBot="1" x14ac:dyDescent="0.5">
      <c r="A40"/>
      <c r="B40" s="1363" t="s">
        <v>374</v>
      </c>
      <c r="C40" s="1364"/>
      <c r="D40" s="158" t="s">
        <v>375</v>
      </c>
      <c r="E40" s="159" t="s">
        <v>363</v>
      </c>
    </row>
    <row r="41" spans="1:5" s="99" customFormat="1" ht="13.35" customHeight="1" thickBot="1" x14ac:dyDescent="0.5">
      <c r="A41"/>
      <c r="B41" s="1365"/>
      <c r="C41" s="1366"/>
      <c r="D41" s="160"/>
      <c r="E41" s="161"/>
    </row>
    <row r="42" spans="1:5" s="99" customFormat="1" ht="13.35" customHeight="1" thickBot="1" x14ac:dyDescent="0.5">
      <c r="A42"/>
      <c r="B42" s="162" t="s">
        <v>376</v>
      </c>
      <c r="C42" s="163" t="s">
        <v>344</v>
      </c>
      <c r="D42" s="164" t="s">
        <v>364</v>
      </c>
      <c r="E42" s="164" t="s">
        <v>352</v>
      </c>
    </row>
    <row r="43" spans="1:5" s="99" customFormat="1" ht="13.35" customHeight="1" thickBot="1" x14ac:dyDescent="0.5">
      <c r="A43"/>
      <c r="B43" s="165"/>
      <c r="C43" s="166"/>
      <c r="D43" s="167"/>
      <c r="E43" s="167"/>
    </row>
    <row r="44" spans="1:5" s="99" customFormat="1" ht="13.35" customHeight="1" thickBot="1" x14ac:dyDescent="0.5">
      <c r="A44"/>
      <c r="B44" s="162" t="s">
        <v>377</v>
      </c>
      <c r="C44" s="168"/>
      <c r="D44" s="169"/>
      <c r="E44" s="170"/>
    </row>
    <row r="45" spans="1:5" s="99" customFormat="1" hidden="1" x14ac:dyDescent="0.45">
      <c r="A45"/>
      <c r="B45" s="110"/>
      <c r="C45" s="110"/>
      <c r="D45" s="110"/>
      <c r="E45" s="110"/>
    </row>
    <row r="46" spans="1:5" s="99" customFormat="1" x14ac:dyDescent="0.45">
      <c r="A46"/>
    </row>
  </sheetData>
  <mergeCells count="17">
    <mergeCell ref="C24:E24"/>
    <mergeCell ref="B26:E26"/>
    <mergeCell ref="B27:E27"/>
    <mergeCell ref="B40:C40"/>
    <mergeCell ref="B41:C41"/>
    <mergeCell ref="C10:E10"/>
    <mergeCell ref="C15:E15"/>
    <mergeCell ref="B21:B23"/>
    <mergeCell ref="C21:E21"/>
    <mergeCell ref="C22:E22"/>
    <mergeCell ref="C23:E23"/>
    <mergeCell ref="A1:E1"/>
    <mergeCell ref="E2:E4"/>
    <mergeCell ref="B5:C5"/>
    <mergeCell ref="D6:D7"/>
    <mergeCell ref="E6:E7"/>
    <mergeCell ref="C7:C8"/>
  </mergeCells>
  <phoneticPr fontId="4"/>
  <pageMargins left="0.55118110236220474" right="0.55118110236220474" top="0.78740157480314965" bottom="0.78740157480314965" header="0.51181102362204722" footer="0.51181102362204722"/>
  <pageSetup paperSize="9" scale="8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3DBFC2C-E811-485A-8325-E1BABB57DF5C}">
            <xm:f>【必須】サービス個別!$F$13=【必須】サービス個別!$AO$13</xm:f>
            <x14:dxf>
              <fill>
                <patternFill>
                  <bgColor rgb="FFFF0000"/>
                </patternFill>
              </fill>
            </x14:dxf>
          </x14:cfRule>
          <x14:cfRule type="expression" priority="2" id="{A9181772-6EE1-44A9-B61B-CC9A8EDCBFC0}">
            <xm:f>【必須】サービス個別!$F$16=【必須】サービス個別!$AO$16</xm:f>
            <x14:dxf>
              <fill>
                <patternFill>
                  <bgColor rgb="FFFF0000"/>
                </patternFill>
              </fill>
            </x14:dxf>
          </x14:cfRule>
          <x14:cfRule type="expression" priority="3" id="{D730AEBC-D031-4BF6-9C47-49E14C296557}">
            <xm:f>【必須】サービス個別!$F$11=【必須】サービス個別!$AO$11</xm:f>
            <x14:dxf>
              <fill>
                <patternFill>
                  <bgColor rgb="FFFF0000"/>
                </patternFill>
              </fill>
            </x14:dxf>
          </x14:cfRule>
          <x14:cfRule type="expression" priority="4" id="{24E85839-CDB8-45DC-B0A6-4C16E095E7EF}">
            <xm:f>【必須】サービス個別!$F$13=【必須】サービス個別!$AO$13</xm:f>
            <x14:dxf>
              <fill>
                <patternFill>
                  <bgColor rgb="FFFF0000"/>
                </patternFill>
              </fill>
            </x14:dxf>
          </x14:cfRule>
          <x14:cfRule type="expression" priority="5" id="{9F7C89FD-945D-4370-BA9E-DE7C0805A8C0}">
            <xm:f>【必須】サービス個別!$F$10=【必須】サービス個別!$AO$10</xm:f>
            <x14:dxf>
              <fill>
                <patternFill>
                  <bgColor rgb="FFFF0000"/>
                </patternFill>
              </fill>
            </x14:dxf>
          </x14:cfRule>
          <x14:cfRule type="expression" priority="6" id="{BF6CF474-3389-403E-855D-D1D55F05D5A4}">
            <xm:f>【必須】サービス個別!$F$9=【必須】サービス個別!$AO$9</xm:f>
            <x14:dxf>
              <fill>
                <patternFill>
                  <bgColor rgb="FFFF0000"/>
                </patternFill>
              </fill>
            </x14:dxf>
          </x14:cfRule>
          <xm:sqref>E2:E4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5DF4D5BB0FF041B2AAEAE695903A98" ma:contentTypeVersion="15" ma:contentTypeDescription="新しいドキュメントを作成します。" ma:contentTypeScope="" ma:versionID="c4120467999bfe791060844cfe12ae2b">
  <xsd:schema xmlns:xsd="http://www.w3.org/2001/XMLSchema" xmlns:xs="http://www.w3.org/2001/XMLSchema" xmlns:p="http://schemas.microsoft.com/office/2006/metadata/properties" xmlns:ns2="7e0385af-bf8c-4435-8afc-afe0701e642e" xmlns:ns3="c061640e-bc47-4f0c-880c-a8b19c425eac" targetNamespace="http://schemas.microsoft.com/office/2006/metadata/properties" ma:root="true" ma:fieldsID="46500bbd86b184c0aa66e9d67f2f72bb" ns2:_="" ns3:_="">
    <xsd:import namespace="7e0385af-bf8c-4435-8afc-afe0701e642e"/>
    <xsd:import namespace="c061640e-bc47-4f0c-880c-a8b19c425e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0385af-bf8c-4435-8afc-afe0701e64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2ff8844-7f78-48cf-b5c5-6eb2e72d678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61640e-bc47-4f0c-880c-a8b19c425eac"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8b71deb9-4719-4783-9f95-715c23fca08d}" ma:internalName="TaxCatchAll" ma:showField="CatchAllData" ma:web="c061640e-bc47-4f0c-880c-a8b19c425e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061640e-bc47-4f0c-880c-a8b19c425eac" xsi:nil="true"/>
    <lcf76f155ced4ddcb4097134ff3c332f xmlns="7e0385af-bf8c-4435-8afc-afe0701e642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1F639B-22C3-45F4-8587-4F0AA9019929}">
  <ds:schemaRefs>
    <ds:schemaRef ds:uri="http://schemas.microsoft.com/sharepoint/v3/contenttype/forms"/>
  </ds:schemaRefs>
</ds:datastoreItem>
</file>

<file path=customXml/itemProps2.xml><?xml version="1.0" encoding="utf-8"?>
<ds:datastoreItem xmlns:ds="http://schemas.openxmlformats.org/officeDocument/2006/customXml" ds:itemID="{A2FD22B9-1761-4B37-A208-7931CA973F68}"/>
</file>

<file path=customXml/itemProps3.xml><?xml version="1.0" encoding="utf-8"?>
<ds:datastoreItem xmlns:ds="http://schemas.openxmlformats.org/officeDocument/2006/customXml" ds:itemID="{35817998-27FB-407C-AF37-5659FF18929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【必須】基本情報</vt:lpstr>
      <vt:lpstr>【任意】基本情報 別紙</vt:lpstr>
      <vt:lpstr>【必須】サービス個別</vt:lpstr>
      <vt:lpstr>【任意】グループ化設計</vt:lpstr>
      <vt:lpstr>(記入例)基本情報</vt:lpstr>
      <vt:lpstr>(記入例)基本情報 別紙</vt:lpstr>
      <vt:lpstr>NTT申込書</vt:lpstr>
      <vt:lpstr>NTT解約申込書</vt:lpstr>
      <vt:lpstr>NTT再発行申込書</vt:lpstr>
      <vt:lpstr>NTTタイプ変更申込書</vt:lpstr>
      <vt:lpstr>NTT申込書!ADDCONT</vt:lpstr>
      <vt:lpstr>NTT申込書!ADDCONT_AREA</vt:lpstr>
      <vt:lpstr>NTT申込書!NEWCONT</vt:lpstr>
      <vt:lpstr>NTT申込書!NEWCONT_AREA</vt:lpstr>
      <vt:lpstr>'(記入例)基本情報'!Print_Area</vt:lpstr>
      <vt:lpstr>'(記入例)基本情報 別紙'!Print_Area</vt:lpstr>
      <vt:lpstr>【任意】グループ化設計!Print_Area</vt:lpstr>
      <vt:lpstr>'【任意】基本情報 別紙'!Print_Area</vt:lpstr>
      <vt:lpstr>【必須】サービス個別!Print_Area</vt:lpstr>
      <vt:lpstr>【必須】基本情報!Print_Area</vt:lpstr>
      <vt:lpstr>NTT申込書!Print_Area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Terai, Yuka/寺井 夕賀</dc:creator>
  <cp:lastModifiedBy>Hayashi, Yuya/林 祐矢</cp:lastModifiedBy>
  <cp:lastPrinted>2023-01-19T01:52:18Z</cp:lastPrinted>
  <dcterms:created xsi:type="dcterms:W3CDTF">2021-01-06T09:40:27Z</dcterms:created>
  <dcterms:modified xsi:type="dcterms:W3CDTF">2023-08-02T10:49:26Z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0x0101003F5DF4D5BB0FF041B2AAEAE695903A98</vt:lpwstr>
  </property>
</Properties>
</file>